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6" windowWidth="15576" windowHeight="9756"/>
  </bookViews>
  <sheets>
    <sheet name="Data" sheetId="1" r:id="rId1"/>
  </sheets>
  <definedNames>
    <definedName name="_xlnm._FilterDatabase" localSheetId="0" hidden="1">Data!$A$1:$BN$28</definedName>
    <definedName name="Data">Data!$A$1:$BN$28</definedName>
  </definedNames>
  <calcPr calcId="145621"/>
</workbook>
</file>

<file path=xl/calcChain.xml><?xml version="1.0" encoding="utf-8"?>
<calcChain xmlns="http://schemas.openxmlformats.org/spreadsheetml/2006/main">
  <c r="O39" i="1" l="1"/>
  <c r="O37" i="1"/>
  <c r="O38" i="1"/>
  <c r="O35" i="1"/>
  <c r="O34" i="1"/>
  <c r="O33" i="1"/>
  <c r="M33" i="1"/>
  <c r="M34" i="1"/>
  <c r="D35" i="1"/>
  <c r="M30" i="1"/>
  <c r="M31" i="1"/>
  <c r="D36" i="1"/>
  <c r="AM31" i="1"/>
  <c r="AL31" i="1"/>
  <c r="AK31" i="1"/>
  <c r="AJ31" i="1"/>
  <c r="AI31" i="1"/>
  <c r="AH31" i="1"/>
  <c r="AM30" i="1"/>
  <c r="AL30" i="1"/>
  <c r="AK30" i="1"/>
  <c r="AJ30" i="1"/>
  <c r="AI30" i="1"/>
  <c r="AH30" i="1"/>
  <c r="AF31" i="1"/>
  <c r="AE31" i="1"/>
  <c r="AD31" i="1"/>
  <c r="AC31" i="1"/>
  <c r="AB31" i="1"/>
  <c r="AA31" i="1"/>
  <c r="Z31" i="1"/>
  <c r="Y31" i="1"/>
  <c r="X31" i="1"/>
  <c r="W31" i="1"/>
  <c r="V31" i="1"/>
  <c r="U31" i="1"/>
  <c r="T31" i="1"/>
  <c r="S31" i="1"/>
  <c r="AF30" i="1"/>
  <c r="AE30" i="1"/>
  <c r="AD30" i="1"/>
  <c r="AC30" i="1"/>
  <c r="AB30" i="1"/>
  <c r="AA30" i="1"/>
  <c r="Z30" i="1"/>
  <c r="Y30" i="1"/>
  <c r="X30" i="1"/>
  <c r="W30" i="1"/>
  <c r="V30" i="1"/>
  <c r="U30" i="1"/>
  <c r="T30" i="1"/>
  <c r="S30" i="1"/>
  <c r="Q31" i="1"/>
  <c r="P31" i="1"/>
  <c r="Q30" i="1"/>
  <c r="P30" i="1"/>
  <c r="K31" i="1"/>
  <c r="J31" i="1"/>
  <c r="K30" i="1"/>
  <c r="J30" i="1"/>
  <c r="I30" i="1"/>
  <c r="I31" i="1"/>
  <c r="H31" i="1"/>
  <c r="G31" i="1"/>
  <c r="F31" i="1"/>
  <c r="D38" i="1"/>
  <c r="D37" i="1"/>
  <c r="D33" i="1"/>
  <c r="D32" i="1"/>
  <c r="D31" i="1"/>
  <c r="D30" i="1"/>
  <c r="H30" i="1" l="1"/>
  <c r="G30" i="1"/>
  <c r="F30" i="1"/>
  <c r="BM31" i="1"/>
  <c r="BL31" i="1"/>
  <c r="BK31" i="1"/>
  <c r="BJ31" i="1"/>
  <c r="BM30" i="1"/>
  <c r="BL30" i="1"/>
  <c r="BK30" i="1"/>
  <c r="BJ30" i="1"/>
  <c r="BH31" i="1"/>
  <c r="BG31" i="1"/>
  <c r="BF31" i="1"/>
  <c r="BE31" i="1"/>
  <c r="BH30" i="1"/>
  <c r="BG30" i="1"/>
  <c r="BF30" i="1"/>
  <c r="BE30" i="1"/>
  <c r="BC31" i="1"/>
  <c r="BB31" i="1"/>
  <c r="BA31" i="1"/>
  <c r="AZ31" i="1"/>
  <c r="AY31" i="1"/>
  <c r="AX31" i="1"/>
  <c r="AW31" i="1"/>
  <c r="AV31" i="1"/>
  <c r="AU31" i="1"/>
  <c r="AT31" i="1"/>
  <c r="AS31" i="1"/>
  <c r="AR31" i="1"/>
  <c r="BC30" i="1"/>
  <c r="BB30" i="1"/>
  <c r="BA30" i="1"/>
  <c r="AZ30" i="1"/>
  <c r="AY30" i="1"/>
  <c r="AX30" i="1"/>
  <c r="AW30" i="1"/>
  <c r="AV30" i="1"/>
  <c r="AU30" i="1"/>
  <c r="AT30" i="1"/>
  <c r="AS30" i="1"/>
  <c r="AR30" i="1"/>
</calcChain>
</file>

<file path=xl/sharedStrings.xml><?xml version="1.0" encoding="utf-8"?>
<sst xmlns="http://schemas.openxmlformats.org/spreadsheetml/2006/main" count="302" uniqueCount="216">
  <si>
    <t>University</t>
  </si>
  <si>
    <t>CIC</t>
  </si>
  <si>
    <t>PolicyURL(s)</t>
  </si>
  <si>
    <t>AppliesTo</t>
  </si>
  <si>
    <t>AppliesTo-Other</t>
  </si>
  <si>
    <t>Stage-Undergraduate</t>
  </si>
  <si>
    <t>Stage-Graduate</t>
  </si>
  <si>
    <t>Stage-Postdoc</t>
  </si>
  <si>
    <t>Stage-EarlyFaculty</t>
  </si>
  <si>
    <t>Stage-Faculty</t>
  </si>
  <si>
    <t>Stage-Staff</t>
  </si>
  <si>
    <t>Uniformity</t>
  </si>
  <si>
    <t>Customizations</t>
  </si>
  <si>
    <t>TrainingMode</t>
  </si>
  <si>
    <t>Online-CITI</t>
  </si>
  <si>
    <t>Online-CMDITR</t>
  </si>
  <si>
    <t>OnlineSource</t>
  </si>
  <si>
    <t>Online-Other</t>
  </si>
  <si>
    <t>Topic-CoI</t>
  </si>
  <si>
    <t>Topic-Humans</t>
  </si>
  <si>
    <t>Topic-Animals</t>
  </si>
  <si>
    <t>Topic-LabSafety</t>
  </si>
  <si>
    <t>Topic-Mentoring</t>
  </si>
  <si>
    <t>Topic-Collaboration</t>
  </si>
  <si>
    <t>Topic-PeerReview</t>
  </si>
  <si>
    <t>Topic-Data</t>
  </si>
  <si>
    <t>Topic-Misconduct</t>
  </si>
  <si>
    <t>Topic-Authorship</t>
  </si>
  <si>
    <t>Topic-ScienceAndSociety</t>
  </si>
  <si>
    <t>Topic-FullOnlineCourse</t>
  </si>
  <si>
    <t>Topic-FullFtoFCourse</t>
  </si>
  <si>
    <t>Topic-Other</t>
  </si>
  <si>
    <t>Topic-AsApplicableOnly-Humans</t>
  </si>
  <si>
    <t>Topic-AsApplicableOnly-Animals</t>
  </si>
  <si>
    <t>Topic-AsApplicableOnly-LabSafety</t>
  </si>
  <si>
    <t>FtoF-Source-Department</t>
  </si>
  <si>
    <t>FtoF-Source-GradSchool</t>
  </si>
  <si>
    <t>FtoF-Source-SponsoredResearchOrComplianceOffice</t>
  </si>
  <si>
    <t>FtoF-Source-Other</t>
  </si>
  <si>
    <t>FtoF-CreditHours</t>
  </si>
  <si>
    <t>FtoF-Graded</t>
  </si>
  <si>
    <t>TimeCommitment</t>
  </si>
  <si>
    <t>Evaluation-Learners</t>
  </si>
  <si>
    <t>Evaluation-Teachers</t>
  </si>
  <si>
    <t>Evaluation-Program</t>
  </si>
  <si>
    <t>EvalBasis-Learner-CITI_80%</t>
  </si>
  <si>
    <t>EvalBasis-Learner-CITI_Completed</t>
  </si>
  <si>
    <t>EvalBasis-Learner-FtoF-Attendance</t>
  </si>
  <si>
    <t>EvalBasis-Learner-FtoF-Participation</t>
  </si>
  <si>
    <t>EvalBasis-Learner-FtoF-More</t>
  </si>
  <si>
    <t>CertifiedBy-Online</t>
  </si>
  <si>
    <t>CertifiedBy-University</t>
  </si>
  <si>
    <t>CertifiedBy-Unit</t>
  </si>
  <si>
    <t>CertifiedBy-PI</t>
  </si>
  <si>
    <t>CertifiedBy-Other</t>
  </si>
  <si>
    <t>RecordsKeptBy-Online</t>
  </si>
  <si>
    <t>RecordsKeptBy-University</t>
  </si>
  <si>
    <t>RecordsKeptBy-Unit</t>
  </si>
  <si>
    <t>RecordsKeptBy-PI</t>
  </si>
  <si>
    <t>RecordsKeptBy-Other</t>
  </si>
  <si>
    <t>PI_ResponsibleFor-EnsureTraineeCompliance</t>
  </si>
  <si>
    <t>PI_ResponsibleFor-Teaching</t>
  </si>
  <si>
    <t>NonCompliance-PI</t>
  </si>
  <si>
    <t>NonCompliance-Learner</t>
  </si>
  <si>
    <t>ID</t>
  </si>
  <si>
    <t>Columbia U</t>
  </si>
  <si>
    <t>http://www.columbia.edu/cu/compliance/pdfs/RCR_Training_Plan.pdf</t>
  </si>
  <si>
    <t>NSF-funded only</t>
  </si>
  <si>
    <t>Applies to whole institution</t>
  </si>
  <si>
    <t>CITI and 2 courses are approved; schools/departments can offer other trainings, to be reviewed by the Office of Research Compliance and Training</t>
  </si>
  <si>
    <t>Mixed</t>
  </si>
  <si>
    <t>CITI: Up to 9 topics</t>
  </si>
  <si>
    <t>Cornell U</t>
  </si>
  <si>
    <t>http://www.oria.cornell.edu/rcr/index.html_x000D_
http://www.oria.cornell.edu/rcr/participants.html_x000D_
http://www.oria.cornell.edu/training/citi/ _x000D_
http://www.oria.cornell.edu/rcr/admin_procedures.html_x000D_
http://www.oria.cornell.edu/rcr/regulatory_background.html_x000D_
http://www.oria.cornell.edu/rcr/resources.html</t>
  </si>
  <si>
    <t>NIH-funded also</t>
  </si>
  <si>
    <t>Online</t>
  </si>
  <si>
    <t>8 modules</t>
  </si>
  <si>
    <t>Harvard U</t>
  </si>
  <si>
    <t>http://www.fas.harvard.edu/~research/policy/rcr.html_x000D_
http://isites.harvard.edu/icb/icb.do?keyword=k60142&amp;pageid=icb.page412714_x000D_
http://isites.harvard.edu/fs/docs/icb.topic897369.files/RCR%20Course%20Information%20Spring%202011.pdf_x000D_
http://isites.harvard.edu/fs/docs/icb.topic897369.files/RCR%20FAQ.pdf_x000D_
http://isites.harvard.edu/fs/docs/icb.topic903811.files/RCR%20Syllabus%20Spring%202011.pdf</t>
  </si>
  <si>
    <t>Biomedical and public health research_x000D_
Grant writing_x000D_
Budgeting_x000D_
Intellectual property</t>
  </si>
  <si>
    <t>0</t>
  </si>
  <si>
    <t>Pass-No pass</t>
  </si>
  <si>
    <t>15 hours (5 sessions of 3 hours)</t>
  </si>
  <si>
    <t>Indiana U</t>
  </si>
  <si>
    <t>http://researchadmin.iu.edu/News/news-rcrnsfreq.html_x000D_
http://researchadmin.iu.edu/EO/eo_citi.html</t>
  </si>
  <si>
    <t>Michigan State U</t>
  </si>
  <si>
    <t>http://grad.msu.edu/rcr/</t>
  </si>
  <si>
    <t>Not specified</t>
  </si>
  <si>
    <t>Face-to-face</t>
  </si>
  <si>
    <t>Seven workshops:_x000D_
1 Being an Early Career Scientist_x000D_
2 Scientific Communications, Rights to Data, and Authorship_x000D_
3 Plagiarism - What It Is and How to Avoid It_x000D_
4 Data Management_x000D_
5 Research Misconduct_x000D_
6 Responsibility to Human Participants in Research_x000D_
7 Responsibility to Animals as Research Subjects</t>
  </si>
  <si>
    <t>12 hours</t>
  </si>
  <si>
    <t>MIT</t>
  </si>
  <si>
    <t>http://osp.mit.edu/compliance/responsible-conduct-of-reseach-rcr/rcr-implementation-plan</t>
  </si>
  <si>
    <t>Northwestern U</t>
  </si>
  <si>
    <t>http://www.research.northwestern.edu/ori/responsibleresearch/responsibleconduct.html_x000D_
http://www.esam.northwestern.edu/docs/RCR%20Training%20Memo.pdf_x000D_
http://www.linguistics.northwestern.edu/programs/GraduateHandbook_2010-2011_updated_11-04-10.pdf</t>
  </si>
  <si>
    <t>Other</t>
  </si>
  <si>
    <t>All graduate students and postdocs regardless of funding (excluding those who have completed NIH RCR training)_x000D_
Only undergraduates who are on NSF funding</t>
  </si>
  <si>
    <t>Some customization by unit</t>
  </si>
  <si>
    <t>CITI or similar course if offered</t>
  </si>
  <si>
    <t>Introduction to RCR_x000D_
Undergrads: Introduction to RCR, Misconduct, and Data</t>
  </si>
  <si>
    <t>Ohio State U</t>
  </si>
  <si>
    <t>http://orrp.osu.edu/irb/training/rcr/nsf.cfm</t>
  </si>
  <si>
    <t>Penn State U</t>
  </si>
  <si>
    <t>http://science.psu.edu/research/proposal-preparation/RCR%20training%20page-2.pdf_x000D_
http://www.research.psu.edu/training/sari/grant-proposals_x000D_
http://www.research.psu.edu/training/sari</t>
  </si>
  <si>
    <t>Units must submit a plan for undergraduates and postdocs to get similar training to graduate students</t>
  </si>
  <si>
    <t>Discussion-based RCR education</t>
  </si>
  <si>
    <t>5 hours for discussion-based RCR education</t>
  </si>
  <si>
    <t>Purdue U</t>
  </si>
  <si>
    <t>http://www.purdue.edu/research/vpr/rschadmin/rcr/index.php</t>
  </si>
  <si>
    <t>All take CITI; graduate programs and postdoc mentors determine "the specific method" to satisfy required "additional discussion-based RCR education"</t>
  </si>
  <si>
    <t>Undergrads: Conflict of Interest, Data, and Misconduct</t>
  </si>
  <si>
    <t>Stanford U</t>
  </si>
  <si>
    <t>http://vpge.stanford.edu/rcr/_x000D_
http://vpge.stanford.edu/rcr/faq.html</t>
  </si>
  <si>
    <t>NIH: MED 255_x000D_
NSF: MED 255 or one CITI course</t>
  </si>
  <si>
    <t>one-quarter</t>
  </si>
  <si>
    <t>U Arkansas</t>
  </si>
  <si>
    <t>http://vpred.uark.edu/207.php_x000D_
http://vpred.uark.edu/RCRFall2011.pdf</t>
  </si>
  <si>
    <t>Face-to-face topics:_x000D_
Introduction to Research Ethics_x000D_
Authorship and Publication Issues_x000D_
Research Misconduct: Policies and Consequences</t>
  </si>
  <si>
    <t>CITI: 6 modules (6 estimated @ 30-35 minutes = 3-3.5 hours total)_x000D_
Face-to-face: 3 workshops (3 @ 1.5 hours = 4.5 hours total)</t>
  </si>
  <si>
    <t>U California-LA</t>
  </si>
  <si>
    <t>http://www.research.ucla.edu/researchpol/documents/RevisedPlanforNSFRCREducationalProgram.pdf_x000D_
http://www.research.ucla.edu/researchpol/documents/NSF_RCR_FAQs_2-8-11_final.pdf</t>
  </si>
  <si>
    <t>"The Principal Investigator, all undergraduate and graduate students and postdoctoral scholars, and all other academic and staff appointees who are supported by NSF research grants and subawards will be required to take the course."</t>
  </si>
  <si>
    <t>As soon as possible</t>
  </si>
  <si>
    <t>(Customized online course based on "On Being a Scientist")_x000D_
Mistakes and Negligence_x000D_
Suspected Violations of Professional Standards_x000D_
Sharing of Research Results_x000D_
Intelectual Property</t>
  </si>
  <si>
    <t>2-2.5 hours</t>
  </si>
  <si>
    <t>U Chicago</t>
  </si>
  <si>
    <t>http://researchadmin.uchicago.edu/policies_compliance/assurances/nsf_certification.shtml_x000D_
http://researchadmin.uchicago.edu/docs/policies_compliance/assurances/RCR_BSD.pdf_x000D_
http://researchadmin.uchicago.edu/docs/policies_compliance/assurances/RCR_CI.pdf_x000D_
http://researchadmin.uchicago.edu/docs/policies_compliance/assurances/RCR_Humanities.pdf_x000D_
http://researchadmin.uchicago.edu/docs/policies_compliance/assurances/PSD%20RCR%20Plan_Official_Updated%20Spring%202011.pdf_x000D_
http://researchadmin.uchicago.edu/policies_compliance/assurances/nsf_certification.shtml</t>
  </si>
  <si>
    <t>"It is ultimately the responsibility of the Principal Investigator of an NSF-sponsored project to assurecompliance with the RCR requirement for all undergraduates, graduate students, and postdoctoralresearchers working on his/her project. Division plans have been communicated to the faculty and most havebeen posted to their websites."</t>
  </si>
  <si>
    <t>Varies by unit</t>
  </si>
  <si>
    <t>U Colorado</t>
  </si>
  <si>
    <t>http://www.colorado.edu/VCResearch/integrity/rcr/nsf.html_x000D_
http://www.colorado.edu/VCResearch/integrity/rcr/classroomtraining.html</t>
  </si>
  <si>
    <t>Face-to-face courses - must pass with B or better_x000D_
CHEM 5776 Scientific Ethics and Responsible Conduct of Research (1 credit)_x000D_
MCDB 5776 Scientific Ethics and Responsible Conduct of Research (1 credit)_x000D_
PSYC 5112 Scientific Ethics and Responsible Conduct of Research (3 credits)_x000D_
CLSC 7150/51 Ethics and Regulation of Human Subjects Review (1 credit)_x000D_
CPBS 7605 Ethics in Bioinformatics (1 credit)_x000D_
IMMU 7607 Science as a Profession (1 credit)_x000D_
PHCL 7605 Ethics in Research (1 credit)_x000D_
TXCL-PHSC 7400 Ethical Issues in Toxicology and Pharmaceutical Sciences (1 credit)</t>
  </si>
  <si>
    <t>1 to 3 credits, depending on course</t>
  </si>
  <si>
    <t>Graded</t>
  </si>
  <si>
    <t>U Florida</t>
  </si>
  <si>
    <t>http://www.research.ufl.edu/research/training_uf_rcr_req.html_x000D_
http://apps.research.ufl.edu/research/training/description.cfm</t>
  </si>
  <si>
    <t>During grant period</t>
  </si>
  <si>
    <t>PowerPoint presentation on misconduct and conflict of interest_x000D_
HIPAA as applicable</t>
  </si>
  <si>
    <t>U Illinois-Chicago</t>
  </si>
  <si>
    <t>http://tigger.uic.edu/depts/ovcr/research/rcr/index.shtml</t>
  </si>
  <si>
    <t>CITI or _x000D_
GC401 Scientific Integrity and Responsible Research</t>
  </si>
  <si>
    <t>Equivalent to a full semester</t>
  </si>
  <si>
    <t>U Illinois-U/C</t>
  </si>
  <si>
    <t>Via e-mail from Howard R. Guenther</t>
  </si>
  <si>
    <t>Integrity Assurance_x000D_
Required modules (from disciplinary category)_x000D_
Any 12 elective modules</t>
  </si>
  <si>
    <t>Required modules: 15 minutes (not specified whether this is per module or total)_x000D_
Elective modules: 12 @ 5-10 minutes = 1 to 4 hours</t>
  </si>
  <si>
    <t>U Iowa</t>
  </si>
  <si>
    <t>https://research.uiowa.edu/ovpr/files/files/RCR%20plan%2005_26_11.pdf</t>
  </si>
  <si>
    <t>At each new phase of career</t>
  </si>
  <si>
    <t>CITI: NSF &amp; NIH funded undergraduates and professional students_x000D_
All checked topics, plus _x000D_
Introduction to RCR_x000D_
_x000D_
Face-to-face: NSF and NIH funded graduate students, postdocs, early career faculty _x000D_
- G650:270 Principles of Scholary Integrity (graduate students)_x000D_
- G650:604 Principles of Scholary Integrity (postdocs)_x000D_
- G650:614 Principles of Scholary Integrity (early faculty)_x000D_
All checked topics, plus_x000D_
Introduction to RCR_x000D_
Financial Management_x000D_
Responsibility to Society</t>
  </si>
  <si>
    <t>0 credits</t>
  </si>
  <si>
    <t>All: 1 4-hour orientation_x000D_
Doctoral students: 8 1.5-hour workshops over 4 semesters in 1st 2 years (16 hours total)_x000D_
Masters students, postdocs, &amp; early faculty: 4 workshops over 2 semesters (10 hours)_x000D_
Each workshop 20 min lecture, 70 min discussion</t>
  </si>
  <si>
    <t>U Michigan</t>
  </si>
  <si>
    <t>http://www.drda.umich.edu/policies/federal/NSF-RCR-statement.pdf</t>
  </si>
  <si>
    <t>All:_x000D_
Foundation of Good Research Practices_x000D_
Grad students and postdocs:_x000D_
Authorship, Publication, and Peer Review</t>
  </si>
  <si>
    <t>U Minnesota</t>
  </si>
  <si>
    <t>http://cflegacy.research.umn.edu/first/NSFplan.pdf</t>
  </si>
  <si>
    <t>"Pis and their academic units will be responsible to identify current courses and activities that meet the requirement, and encourage the development of new courses and activities."_x000D_
"Format: In-person training is the best format to facilitate discussion and in-depth consideration of these topics, However, online training is the more realistic option, given existing resources, Any online training must incorporate some sort of interactive element, such as synchronous or asynchronous online chats or discussions, or the ability to assess understanding."</t>
  </si>
  <si>
    <t>At least 2 hours</t>
  </si>
  <si>
    <t>U Nebraska</t>
  </si>
  <si>
    <t>http://www.unl.edu/gradstudies/facstaff/rcr/</t>
  </si>
  <si>
    <t>"All undergraduate researchers, graduate students and post-docs in academic units eligible for NSF funding are required to complete this new training."</t>
  </si>
  <si>
    <t>GRDC 098 (Blackboard)</t>
  </si>
  <si>
    <t>1 hour</t>
  </si>
  <si>
    <t>U North Carolina</t>
  </si>
  <si>
    <t>http://research.unc.edu/ccm/groups/public/@research/@compliance/documents/content/ccm3_027972.pdf</t>
  </si>
  <si>
    <t>"Training may be accomplished through a menu of options, but must include a didactic component introducing principles, terms and policies; a test of basic information; and an experiential component including facilitated discussion.  For undergraduate students, the didactic component and test constitute sufficient formal training. "</t>
  </si>
  <si>
    <t>Didactic component must include all topics. Experiential component must cover at least 4 of the topics.</t>
  </si>
  <si>
    <t>Units will review and update course content and will maintain records on trainee completion_x000D_
Campus committee will authorize courses, workshops, etc., that meet the university plan</t>
  </si>
  <si>
    <t>U Pennsylvania</t>
  </si>
  <si>
    <t>http://www.upenn.edu/research/rcr/</t>
  </si>
  <si>
    <t>"Contemporary Ethical Issues in Science"</t>
  </si>
  <si>
    <t>U Texas</t>
  </si>
  <si>
    <t>http://www.utexas.edu/research/osp/responsible/</t>
  </si>
  <si>
    <t>Plagiarism_x000D_
"These CITI modules provide the minimum training to augment discipline-specific training that must be provided by the college,department and/or supervisor."</t>
  </si>
  <si>
    <t>U Washington</t>
  </si>
  <si>
    <t>http://www.washington.edu/research/or/?page=rcr</t>
  </si>
  <si>
    <t>Grad students and posdocs: CITI_x000D_
Undergraduates: CMDITR</t>
  </si>
  <si>
    <t>U Wisconsin</t>
  </si>
  <si>
    <t>http://www.grad.wisc.edu/research/policyrp/rcr/documents/UW-MadisonNSFRCRPlan.pdf</t>
  </si>
  <si>
    <t>Ownership Rights in Copyright_x000D_
Intellectual Property_x000D_
RCR Policies, Procedures, and Resources</t>
  </si>
  <si>
    <t>Deadline for taking/completing training</t>
  </si>
  <si>
    <t>30 days: Within 1 month of appointment to project OR before end of project, whichever comes first</t>
  </si>
  <si>
    <t>60 days: Within 60 days of starting on project</t>
  </si>
  <si>
    <t>1 year: Before the end of the first year of NIH/NSF support or within the support period if less than 1 year.</t>
  </si>
  <si>
    <t>90 days: Within 3 months of start of funding OR in a reasonable timeframe OR before short-term project ends</t>
  </si>
  <si>
    <t>60 days: Within 60 days after salaries are charged to NSF account</t>
  </si>
  <si>
    <t>90 days: CITI: Within 90 days of starting on salary/stipend support from NSF_x000D_
Face-to-face: Within 12 months of appointment</t>
  </si>
  <si>
    <t>60 days: Within 60 days of appointment</t>
  </si>
  <si>
    <t>90 days: Within 90 days of appointment</t>
  </si>
  <si>
    <t>30 days: Within 30 days of being notified</t>
  </si>
  <si>
    <r>
      <rPr>
        <i/>
        <sz val="11"/>
        <color rgb="FFFF0000"/>
        <rFont val="Calibri"/>
        <family val="2"/>
        <scheme val="minor"/>
      </rPr>
      <t>90 days</t>
    </r>
    <r>
      <rPr>
        <sz val="11"/>
        <color rgb="FFFF0000"/>
        <rFont val="Calibri"/>
        <family val="2"/>
        <scheme val="minor"/>
      </rPr>
      <t xml:space="preserve">
All: Within first quarter of receiving support 
UG: In first month on NSF project</t>
    </r>
  </si>
  <si>
    <r>
      <rPr>
        <i/>
        <sz val="11"/>
        <color rgb="FFFF0000"/>
        <rFont val="Calibri"/>
        <family val="2"/>
        <scheme val="minor"/>
      </rPr>
      <t>1 year</t>
    </r>
    <r>
      <rPr>
        <sz val="11"/>
        <color rgb="FFFF0000"/>
        <rFont val="Calibri"/>
        <family val="2"/>
        <scheme val="minor"/>
      </rPr>
      <t xml:space="preserve">
GS: First year</t>
    </r>
  </si>
  <si>
    <r>
      <rPr>
        <i/>
        <sz val="11"/>
        <color rgb="FFFF0000"/>
        <rFont val="Calibri"/>
        <family val="2"/>
        <scheme val="minor"/>
      </rPr>
      <t>Before being hired</t>
    </r>
    <r>
      <rPr>
        <sz val="11"/>
        <color rgb="FFFF0000"/>
        <rFont val="Calibri"/>
        <family val="2"/>
        <scheme val="minor"/>
      </rPr>
      <t xml:space="preserve">
UG: Before being hired on any NSF grant
GS: First year
PD: Before being put on grant</t>
    </r>
  </si>
  <si>
    <r>
      <rPr>
        <i/>
        <sz val="11"/>
        <color rgb="FFFF0000"/>
        <rFont val="Calibri"/>
        <family val="2"/>
        <scheme val="minor"/>
      </rPr>
      <t>60 days</t>
    </r>
    <r>
      <rPr>
        <sz val="11"/>
        <color rgb="FFFF0000"/>
        <rFont val="Calibri"/>
        <family val="2"/>
        <scheme val="minor"/>
      </rPr>
      <t xml:space="preserve">
UG: Prior to employment
GS and PD: In 1st month of support; discussion portion required in first year</t>
    </r>
  </si>
  <si>
    <t>Units must describe training to administration</t>
  </si>
  <si>
    <t>All</t>
  </si>
  <si>
    <t>1.5 to 3 hours (not specified as total or per topic)</t>
  </si>
  <si>
    <t>All: NSF only</t>
  </si>
  <si>
    <t>All: NIH, too</t>
  </si>
  <si>
    <t>All: Other</t>
  </si>
  <si>
    <t>All: Not specified</t>
  </si>
  <si>
    <t>CIC: NSF only</t>
  </si>
  <si>
    <t>CIC: NIH, too</t>
  </si>
  <si>
    <t>CIC: Other</t>
  </si>
  <si>
    <t>CIC: Not specified</t>
  </si>
  <si>
    <t>All: Whole institution</t>
  </si>
  <si>
    <t>CIC: Whole institution</t>
  </si>
  <si>
    <t>CIC: Some customization</t>
  </si>
  <si>
    <t>All: Some customization</t>
  </si>
  <si>
    <t>All: Online only</t>
  </si>
  <si>
    <t>All: Face-to-face only</t>
  </si>
  <si>
    <t>All: Both</t>
  </si>
  <si>
    <t>CIC: Online only</t>
  </si>
  <si>
    <t>CIC: Face-to-face only</t>
  </si>
  <si>
    <t>CIC: Both</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</si>
</sst>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rgb="FFFF0000"/>
      <name val="Calibri"/>
      <family val="2"/>
      <scheme val="minor"/>
    </font>
    <font>
      <b/>
      <sz val="11"/>
      <color theme="1"/>
      <name val="Calibri"/>
      <family val="2"/>
      <scheme val="minor"/>
    </font>
    <font>
      <i/>
      <sz val="11"/>
      <color rgb="FFFF0000"/>
      <name val="Calibri"/>
      <family val="2"/>
      <scheme val="minor"/>
    </font>
    <font>
      <i/>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xf numFmtId="0" fontId="2" fillId="0" borderId="1" xfId="0" applyFont="1" applyBorder="1"/>
    <xf numFmtId="0" fontId="2" fillId="0" borderId="2" xfId="0" applyFont="1" applyBorder="1"/>
    <xf numFmtId="0" fontId="1" fillId="0" borderId="3" xfId="0" applyFont="1" applyBorder="1"/>
    <xf numFmtId="0" fontId="1" fillId="0" borderId="4" xfId="0" applyFont="1" applyBorder="1"/>
    <xf numFmtId="0" fontId="0" fillId="0" borderId="3" xfId="0" applyBorder="1"/>
    <xf numFmtId="0" fontId="0" fillId="0" borderId="4" xfId="0" applyBorder="1"/>
    <xf numFmtId="0" fontId="4" fillId="0" borderId="0" xfId="0" applyFont="1" applyAlignment="1">
      <alignment horizontal="right"/>
    </xf>
    <xf numFmtId="0" fontId="1" fillId="0" borderId="5" xfId="0" applyFont="1" applyBorder="1"/>
    <xf numFmtId="0" fontId="1" fillId="0" borderId="6"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9"/>
  <sheetViews>
    <sheetView tabSelected="1" zoomScaleNormal="100" workbookViewId="0">
      <pane xSplit="2" ySplit="1" topLeftCell="M2" activePane="bottomRight" state="frozen"/>
      <selection pane="topRight" activeCell="C1" sqref="C1"/>
      <selection pane="bottomLeft" activeCell="A2" sqref="A2"/>
      <selection pane="bottomRight" activeCell="N3" sqref="N3"/>
    </sheetView>
  </sheetViews>
  <sheetFormatPr defaultRowHeight="14.4" x14ac:dyDescent="0.3"/>
  <cols>
    <col min="1" max="1" width="16.44140625" bestFit="1" customWidth="1"/>
    <col min="2" max="2" width="6.109375" bestFit="1" customWidth="1"/>
    <col min="3" max="3" width="16.5546875" customWidth="1"/>
    <col min="4" max="4" width="16" customWidth="1"/>
    <col min="5" max="5" width="9.109375" customWidth="1"/>
    <col min="6" max="6" width="22.5546875" bestFit="1" customWidth="1"/>
    <col min="7" max="7" width="17.33203125" bestFit="1" customWidth="1"/>
    <col min="8" max="8" width="16" bestFit="1" customWidth="1"/>
    <col min="9" max="9" width="19.6640625" bestFit="1" customWidth="1"/>
    <col min="10" max="10" width="15.109375" bestFit="1" customWidth="1"/>
    <col min="11" max="11" width="13" bestFit="1" customWidth="1"/>
    <col min="12" max="12" width="34.33203125" customWidth="1"/>
    <col min="13" max="13" width="26.33203125" customWidth="1"/>
    <col min="14" max="14" width="46" customWidth="1"/>
    <col min="15" max="15" width="13.6640625" customWidth="1"/>
    <col min="16" max="16" width="13.33203125" customWidth="1"/>
    <col min="17" max="17" width="17.109375" customWidth="1"/>
    <col min="18" max="18" width="15.44140625" hidden="1" customWidth="1"/>
    <col min="19" max="19" width="15.109375" hidden="1" customWidth="1"/>
    <col min="20" max="20" width="11.5546875" hidden="1" customWidth="1"/>
    <col min="21" max="32" width="9.109375" hidden="1" customWidth="1"/>
    <col min="33" max="33" width="9.109375" customWidth="1"/>
    <col min="34" max="42" width="9.109375" hidden="1" customWidth="1"/>
    <col min="43" max="56" width="9.109375" customWidth="1"/>
  </cols>
  <sheetData>
    <row r="1" spans="1:66" s="4" customFormat="1" x14ac:dyDescent="0.3">
      <c r="A1" s="5" t="s">
        <v>0</v>
      </c>
      <c r="B1" s="6" t="s">
        <v>1</v>
      </c>
      <c r="C1" s="4" t="s">
        <v>2</v>
      </c>
      <c r="D1" s="4" t="s">
        <v>3</v>
      </c>
      <c r="E1" s="4" t="s">
        <v>4</v>
      </c>
      <c r="F1" s="4" t="s">
        <v>5</v>
      </c>
      <c r="G1" s="4" t="s">
        <v>6</v>
      </c>
      <c r="H1" s="4" t="s">
        <v>7</v>
      </c>
      <c r="I1" s="4" t="s">
        <v>8</v>
      </c>
      <c r="J1" s="4" t="s">
        <v>9</v>
      </c>
      <c r="K1" s="4" t="s">
        <v>10</v>
      </c>
      <c r="L1" s="4" t="s">
        <v>181</v>
      </c>
      <c r="M1" s="4" t="s">
        <v>11</v>
      </c>
      <c r="N1" s="4" t="s">
        <v>12</v>
      </c>
      <c r="O1" s="4" t="s">
        <v>13</v>
      </c>
      <c r="P1" s="4" t="s">
        <v>14</v>
      </c>
      <c r="Q1" s="4" t="s">
        <v>15</v>
      </c>
      <c r="R1" s="4" t="s">
        <v>16</v>
      </c>
      <c r="S1" s="4" t="s">
        <v>17</v>
      </c>
      <c r="T1" s="4" t="s">
        <v>18</v>
      </c>
      <c r="U1" s="4" t="s">
        <v>19</v>
      </c>
      <c r="V1" s="4" t="s">
        <v>20</v>
      </c>
      <c r="W1" s="4" t="s">
        <v>21</v>
      </c>
      <c r="X1" s="4" t="s">
        <v>22</v>
      </c>
      <c r="Y1" s="4" t="s">
        <v>23</v>
      </c>
      <c r="Z1" s="4" t="s">
        <v>24</v>
      </c>
      <c r="AA1" s="4" t="s">
        <v>25</v>
      </c>
      <c r="AB1" s="4" t="s">
        <v>26</v>
      </c>
      <c r="AC1" s="4" t="s">
        <v>27</v>
      </c>
      <c r="AD1" s="4" t="s">
        <v>28</v>
      </c>
      <c r="AE1" s="4" t="s">
        <v>29</v>
      </c>
      <c r="AF1" s="4" t="s">
        <v>30</v>
      </c>
      <c r="AG1" s="4" t="s">
        <v>31</v>
      </c>
      <c r="AH1" s="4" t="s">
        <v>32</v>
      </c>
      <c r="AI1" s="4" t="s">
        <v>33</v>
      </c>
      <c r="AJ1" s="4" t="s">
        <v>34</v>
      </c>
      <c r="AK1" s="4" t="s">
        <v>35</v>
      </c>
      <c r="AL1" s="4" t="s">
        <v>36</v>
      </c>
      <c r="AM1" s="4" t="s">
        <v>37</v>
      </c>
      <c r="AN1" s="4" t="s">
        <v>38</v>
      </c>
      <c r="AO1" s="4" t="s">
        <v>39</v>
      </c>
      <c r="AP1" s="4" t="s">
        <v>40</v>
      </c>
      <c r="AQ1" s="4" t="s">
        <v>41</v>
      </c>
      <c r="AR1" s="4" t="s">
        <v>42</v>
      </c>
      <c r="AS1" s="4" t="s">
        <v>43</v>
      </c>
      <c r="AT1" s="4" t="s">
        <v>44</v>
      </c>
      <c r="AU1" s="4" t="s">
        <v>45</v>
      </c>
      <c r="AV1" s="4" t="s">
        <v>46</v>
      </c>
      <c r="AW1" s="4" t="s">
        <v>47</v>
      </c>
      <c r="AX1" s="4" t="s">
        <v>48</v>
      </c>
      <c r="AY1" s="4" t="s">
        <v>49</v>
      </c>
      <c r="AZ1" s="4" t="s">
        <v>50</v>
      </c>
      <c r="BA1" s="4" t="s">
        <v>51</v>
      </c>
      <c r="BB1" s="4" t="s">
        <v>52</v>
      </c>
      <c r="BC1" s="4" t="s">
        <v>53</v>
      </c>
      <c r="BD1" s="4" t="s">
        <v>54</v>
      </c>
      <c r="BE1" s="4" t="s">
        <v>55</v>
      </c>
      <c r="BF1" s="4" t="s">
        <v>56</v>
      </c>
      <c r="BG1" s="4" t="s">
        <v>57</v>
      </c>
      <c r="BH1" s="4" t="s">
        <v>58</v>
      </c>
      <c r="BI1" s="4" t="s">
        <v>59</v>
      </c>
      <c r="BJ1" s="4" t="s">
        <v>60</v>
      </c>
      <c r="BK1" s="4" t="s">
        <v>61</v>
      </c>
      <c r="BL1" s="4" t="s">
        <v>62</v>
      </c>
      <c r="BM1" s="4" t="s">
        <v>63</v>
      </c>
      <c r="BN1" s="4" t="s">
        <v>64</v>
      </c>
    </row>
    <row r="2" spans="1:66" ht="15" customHeight="1" x14ac:dyDescent="0.3">
      <c r="A2" s="9" t="s">
        <v>65</v>
      </c>
      <c r="B2" s="10" t="b">
        <v>0</v>
      </c>
      <c r="C2" t="s">
        <v>66</v>
      </c>
      <c r="D2" t="s">
        <v>67</v>
      </c>
      <c r="F2" t="b">
        <v>1</v>
      </c>
      <c r="G2" t="b">
        <v>1</v>
      </c>
      <c r="H2" t="b">
        <v>1</v>
      </c>
      <c r="I2" t="b">
        <v>0</v>
      </c>
      <c r="J2" t="b">
        <v>0</v>
      </c>
      <c r="K2" t="b">
        <v>0</v>
      </c>
      <c r="L2" t="s">
        <v>185</v>
      </c>
      <c r="M2" t="s">
        <v>97</v>
      </c>
      <c r="N2" t="s">
        <v>69</v>
      </c>
      <c r="O2" t="s">
        <v>70</v>
      </c>
      <c r="P2" t="b">
        <v>1</v>
      </c>
      <c r="Q2" t="b">
        <v>0</v>
      </c>
      <c r="S2" t="b">
        <v>0</v>
      </c>
      <c r="T2" t="b">
        <v>1</v>
      </c>
      <c r="U2" t="b">
        <v>1</v>
      </c>
      <c r="V2" t="b">
        <v>1</v>
      </c>
      <c r="W2" t="b">
        <v>0</v>
      </c>
      <c r="X2" t="b">
        <v>1</v>
      </c>
      <c r="Y2" t="b">
        <v>1</v>
      </c>
      <c r="Z2" t="b">
        <v>1</v>
      </c>
      <c r="AA2" t="b">
        <v>1</v>
      </c>
      <c r="AB2" t="b">
        <v>1</v>
      </c>
      <c r="AC2" t="b">
        <v>1</v>
      </c>
      <c r="AD2" t="b">
        <v>0</v>
      </c>
      <c r="AE2" t="b">
        <v>0</v>
      </c>
      <c r="AF2" t="b">
        <v>0</v>
      </c>
      <c r="AG2" t="s">
        <v>71</v>
      </c>
      <c r="AH2" t="b">
        <v>0</v>
      </c>
      <c r="AI2" t="b">
        <v>1</v>
      </c>
      <c r="AJ2" t="b">
        <v>0</v>
      </c>
      <c r="AK2" t="b">
        <v>1</v>
      </c>
      <c r="AL2" t="b">
        <v>0</v>
      </c>
      <c r="AM2" t="b">
        <v>0</v>
      </c>
      <c r="AR2" t="b">
        <v>0</v>
      </c>
      <c r="AS2" t="b">
        <v>0</v>
      </c>
      <c r="AT2" t="b">
        <v>0</v>
      </c>
      <c r="AU2" t="b">
        <v>0</v>
      </c>
      <c r="AV2" t="b">
        <v>1</v>
      </c>
      <c r="AW2" t="b">
        <v>0</v>
      </c>
      <c r="AX2" t="b">
        <v>0</v>
      </c>
      <c r="AY2" t="b">
        <v>0</v>
      </c>
      <c r="AZ2" t="b">
        <v>1</v>
      </c>
      <c r="BA2" t="b">
        <v>1</v>
      </c>
      <c r="BB2" t="b">
        <v>0</v>
      </c>
      <c r="BC2" t="b">
        <v>1</v>
      </c>
      <c r="BE2" t="b">
        <v>1</v>
      </c>
      <c r="BF2" t="b">
        <v>1</v>
      </c>
      <c r="BG2" t="b">
        <v>0</v>
      </c>
      <c r="BH2" t="b">
        <v>1</v>
      </c>
      <c r="BJ2" t="b">
        <v>1</v>
      </c>
      <c r="BK2" t="b">
        <v>0</v>
      </c>
      <c r="BL2" t="b">
        <v>0</v>
      </c>
      <c r="BM2" t="b">
        <v>0</v>
      </c>
      <c r="BN2">
        <v>1</v>
      </c>
    </row>
    <row r="3" spans="1:66" ht="15" customHeight="1" x14ac:dyDescent="0.3">
      <c r="A3" s="9" t="s">
        <v>72</v>
      </c>
      <c r="B3" s="10" t="b">
        <v>0</v>
      </c>
      <c r="C3" t="s">
        <v>73</v>
      </c>
      <c r="D3" t="s">
        <v>74</v>
      </c>
      <c r="F3" t="b">
        <v>1</v>
      </c>
      <c r="G3" t="b">
        <v>1</v>
      </c>
      <c r="H3" t="b">
        <v>1</v>
      </c>
      <c r="I3" t="b">
        <v>0</v>
      </c>
      <c r="J3" t="b">
        <v>0</v>
      </c>
      <c r="K3" t="b">
        <v>0</v>
      </c>
      <c r="L3" t="s">
        <v>182</v>
      </c>
      <c r="M3" t="s">
        <v>68</v>
      </c>
      <c r="O3" t="s">
        <v>75</v>
      </c>
      <c r="P3" t="b">
        <v>1</v>
      </c>
      <c r="Q3" t="b">
        <v>0</v>
      </c>
      <c r="S3" t="b">
        <v>0</v>
      </c>
      <c r="T3" t="b">
        <v>0</v>
      </c>
      <c r="U3" t="b">
        <v>0</v>
      </c>
      <c r="V3" t="b">
        <v>0</v>
      </c>
      <c r="W3" t="b">
        <v>0</v>
      </c>
      <c r="X3" t="b">
        <v>0</v>
      </c>
      <c r="Y3" t="b">
        <v>0</v>
      </c>
      <c r="Z3" t="b">
        <v>0</v>
      </c>
      <c r="AA3" t="b">
        <v>0</v>
      </c>
      <c r="AB3" t="b">
        <v>0</v>
      </c>
      <c r="AC3" t="b">
        <v>0</v>
      </c>
      <c r="AD3" t="b">
        <v>0</v>
      </c>
      <c r="AE3" t="b">
        <v>1</v>
      </c>
      <c r="AF3" t="b">
        <v>0</v>
      </c>
      <c r="AG3" t="s">
        <v>76</v>
      </c>
      <c r="AH3" t="b">
        <v>0</v>
      </c>
      <c r="AI3" t="b">
        <v>0</v>
      </c>
      <c r="AJ3" t="b">
        <v>0</v>
      </c>
      <c r="AK3" t="b">
        <v>0</v>
      </c>
      <c r="AL3" t="b">
        <v>0</v>
      </c>
      <c r="AM3" t="b">
        <v>0</v>
      </c>
      <c r="AR3" t="b">
        <v>1</v>
      </c>
      <c r="AS3" t="b">
        <v>0</v>
      </c>
      <c r="AT3" t="b">
        <v>1</v>
      </c>
      <c r="AU3" t="b">
        <v>1</v>
      </c>
      <c r="AV3" t="b">
        <v>0</v>
      </c>
      <c r="AW3" t="b">
        <v>0</v>
      </c>
      <c r="AX3" t="b">
        <v>0</v>
      </c>
      <c r="AY3" t="b">
        <v>0</v>
      </c>
      <c r="AZ3" t="b">
        <v>1</v>
      </c>
      <c r="BA3" t="b">
        <v>1</v>
      </c>
      <c r="BB3" t="b">
        <v>1</v>
      </c>
      <c r="BC3" t="b">
        <v>0</v>
      </c>
      <c r="BE3" t="b">
        <v>1</v>
      </c>
      <c r="BF3" t="b">
        <v>1</v>
      </c>
      <c r="BG3" t="b">
        <v>1</v>
      </c>
      <c r="BH3" t="b">
        <v>0</v>
      </c>
      <c r="BJ3" t="b">
        <v>0</v>
      </c>
      <c r="BK3" t="b">
        <v>0</v>
      </c>
      <c r="BL3" t="b">
        <v>0</v>
      </c>
      <c r="BM3" t="b">
        <v>0</v>
      </c>
      <c r="BN3">
        <v>2</v>
      </c>
    </row>
    <row r="4" spans="1:66" ht="15" customHeight="1" x14ac:dyDescent="0.3">
      <c r="A4" s="9" t="s">
        <v>77</v>
      </c>
      <c r="B4" s="10" t="b">
        <v>0</v>
      </c>
      <c r="C4" t="s">
        <v>78</v>
      </c>
      <c r="D4" t="s">
        <v>74</v>
      </c>
      <c r="F4" t="b">
        <v>1</v>
      </c>
      <c r="G4" t="b">
        <v>1</v>
      </c>
      <c r="H4" t="b">
        <v>1</v>
      </c>
      <c r="I4" t="b">
        <v>0</v>
      </c>
      <c r="J4" t="b">
        <v>0</v>
      </c>
      <c r="K4" t="b">
        <v>0</v>
      </c>
      <c r="M4" t="s">
        <v>68</v>
      </c>
      <c r="O4" t="s">
        <v>70</v>
      </c>
      <c r="P4" t="b">
        <v>1</v>
      </c>
      <c r="Q4" t="b">
        <v>0</v>
      </c>
      <c r="S4" t="b">
        <v>0</v>
      </c>
      <c r="T4" t="b">
        <v>1</v>
      </c>
      <c r="U4" t="b">
        <v>1</v>
      </c>
      <c r="V4" t="b">
        <v>1</v>
      </c>
      <c r="W4" t="b">
        <v>1</v>
      </c>
      <c r="X4" t="b">
        <v>1</v>
      </c>
      <c r="Y4" t="b">
        <v>0</v>
      </c>
      <c r="Z4" t="b">
        <v>1</v>
      </c>
      <c r="AA4" t="b">
        <v>1</v>
      </c>
      <c r="AB4" t="b">
        <v>1</v>
      </c>
      <c r="AC4" t="b">
        <v>1</v>
      </c>
      <c r="AD4" t="b">
        <v>0</v>
      </c>
      <c r="AE4" t="b">
        <v>0</v>
      </c>
      <c r="AF4" t="b">
        <v>0</v>
      </c>
      <c r="AG4" t="s">
        <v>79</v>
      </c>
      <c r="AH4" t="b">
        <v>0</v>
      </c>
      <c r="AI4" t="b">
        <v>0</v>
      </c>
      <c r="AJ4" t="b">
        <v>0</v>
      </c>
      <c r="AK4" t="b">
        <v>0</v>
      </c>
      <c r="AL4" t="b">
        <v>0</v>
      </c>
      <c r="AM4" t="b">
        <v>1</v>
      </c>
      <c r="AO4" t="s">
        <v>80</v>
      </c>
      <c r="AP4" t="s">
        <v>81</v>
      </c>
      <c r="AQ4" t="s">
        <v>82</v>
      </c>
      <c r="AR4" t="b">
        <v>1</v>
      </c>
      <c r="AS4" t="b">
        <v>1</v>
      </c>
      <c r="AT4" t="b">
        <v>0</v>
      </c>
      <c r="AU4" t="b">
        <v>0</v>
      </c>
      <c r="AV4" t="b">
        <v>0</v>
      </c>
      <c r="AW4" t="b">
        <v>1</v>
      </c>
      <c r="AX4" t="b">
        <v>1</v>
      </c>
      <c r="AY4" t="b">
        <v>1</v>
      </c>
      <c r="AZ4" t="b">
        <v>1</v>
      </c>
      <c r="BA4" t="b">
        <v>1</v>
      </c>
      <c r="BB4" t="b">
        <v>0</v>
      </c>
      <c r="BC4" t="b">
        <v>0</v>
      </c>
      <c r="BE4" t="b">
        <v>1</v>
      </c>
      <c r="BF4" t="b">
        <v>1</v>
      </c>
      <c r="BG4" t="b">
        <v>0</v>
      </c>
      <c r="BH4" t="b">
        <v>0</v>
      </c>
      <c r="BJ4" t="b">
        <v>0</v>
      </c>
      <c r="BK4" t="b">
        <v>0</v>
      </c>
      <c r="BL4" t="b">
        <v>0</v>
      </c>
      <c r="BM4" t="b">
        <v>0</v>
      </c>
      <c r="BN4">
        <v>3</v>
      </c>
    </row>
    <row r="5" spans="1:66" ht="15" customHeight="1" x14ac:dyDescent="0.3">
      <c r="A5" s="7" t="s">
        <v>83</v>
      </c>
      <c r="B5" s="8" t="b">
        <v>1</v>
      </c>
      <c r="C5" s="2" t="s">
        <v>84</v>
      </c>
      <c r="D5" s="2" t="s">
        <v>67</v>
      </c>
      <c r="E5" s="2"/>
      <c r="F5" s="2" t="b">
        <v>1</v>
      </c>
      <c r="G5" s="2" t="b">
        <v>1</v>
      </c>
      <c r="H5" s="2" t="b">
        <v>1</v>
      </c>
      <c r="I5" s="2" t="b">
        <v>0</v>
      </c>
      <c r="J5" s="2" t="b">
        <v>0</v>
      </c>
      <c r="K5" s="2" t="b">
        <v>0</v>
      </c>
      <c r="L5" s="2"/>
      <c r="M5" s="2" t="s">
        <v>68</v>
      </c>
      <c r="N5" s="2"/>
      <c r="O5" s="2" t="s">
        <v>75</v>
      </c>
      <c r="P5" s="2" t="b">
        <v>1</v>
      </c>
      <c r="Q5" s="2" t="b">
        <v>0</v>
      </c>
      <c r="R5" s="2"/>
      <c r="S5" s="2" t="b">
        <v>0</v>
      </c>
      <c r="T5" s="2" t="b">
        <v>0</v>
      </c>
      <c r="U5" s="2" t="b">
        <v>0</v>
      </c>
      <c r="V5" s="2" t="b">
        <v>0</v>
      </c>
      <c r="W5" s="2" t="b">
        <v>0</v>
      </c>
      <c r="X5" s="2" t="b">
        <v>0</v>
      </c>
      <c r="Y5" s="2" t="b">
        <v>0</v>
      </c>
      <c r="Z5" s="2" t="b">
        <v>0</v>
      </c>
      <c r="AA5" s="2" t="b">
        <v>0</v>
      </c>
      <c r="AB5" s="2" t="b">
        <v>0</v>
      </c>
      <c r="AC5" s="2" t="b">
        <v>0</v>
      </c>
      <c r="AD5" s="2" t="b">
        <v>0</v>
      </c>
      <c r="AE5" s="2" t="b">
        <v>1</v>
      </c>
      <c r="AF5" s="2" t="b">
        <v>0</v>
      </c>
      <c r="AG5" s="2"/>
      <c r="AH5" s="2" t="b">
        <v>1</v>
      </c>
      <c r="AI5" s="2" t="b">
        <v>1</v>
      </c>
      <c r="AJ5" s="2" t="b">
        <v>0</v>
      </c>
      <c r="AK5" s="2" t="b">
        <v>0</v>
      </c>
      <c r="AL5" s="2" t="b">
        <v>0</v>
      </c>
      <c r="AM5" s="2" t="b">
        <v>0</v>
      </c>
      <c r="AN5" s="2"/>
      <c r="AO5" s="2"/>
      <c r="AP5" s="2"/>
      <c r="AQ5" s="2" t="s">
        <v>197</v>
      </c>
      <c r="AR5" s="2" t="b">
        <v>1</v>
      </c>
      <c r="AS5" s="2" t="b">
        <v>0</v>
      </c>
      <c r="AT5" s="2" t="b">
        <v>0</v>
      </c>
      <c r="AU5" s="2" t="b">
        <v>1</v>
      </c>
      <c r="AV5" s="2" t="b">
        <v>0</v>
      </c>
      <c r="AW5" s="2" t="b">
        <v>0</v>
      </c>
      <c r="AX5" s="2" t="b">
        <v>0</v>
      </c>
      <c r="AY5" s="2" t="b">
        <v>0</v>
      </c>
      <c r="AZ5" s="2" t="b">
        <v>1</v>
      </c>
      <c r="BA5" s="2" t="b">
        <v>0</v>
      </c>
      <c r="BB5" s="2" t="b">
        <v>0</v>
      </c>
      <c r="BC5" s="2" t="b">
        <v>0</v>
      </c>
      <c r="BD5" s="2"/>
      <c r="BE5" s="2" t="b">
        <v>1</v>
      </c>
      <c r="BF5" s="2" t="b">
        <v>0</v>
      </c>
      <c r="BG5" s="2" t="b">
        <v>0</v>
      </c>
      <c r="BH5" s="2" t="b">
        <v>0</v>
      </c>
      <c r="BI5" s="2"/>
      <c r="BJ5" s="2" t="b">
        <v>0</v>
      </c>
      <c r="BK5" s="2" t="b">
        <v>0</v>
      </c>
      <c r="BL5" s="2" t="b">
        <v>0</v>
      </c>
      <c r="BM5" s="2" t="b">
        <v>0</v>
      </c>
      <c r="BN5" s="2">
        <v>4</v>
      </c>
    </row>
    <row r="6" spans="1:66" ht="15" customHeight="1" x14ac:dyDescent="0.3">
      <c r="A6" s="7" t="s">
        <v>85</v>
      </c>
      <c r="B6" s="8" t="b">
        <v>1</v>
      </c>
      <c r="C6" s="2" t="s">
        <v>86</v>
      </c>
      <c r="D6" s="2" t="s">
        <v>87</v>
      </c>
      <c r="E6" s="2"/>
      <c r="F6" s="2" t="b">
        <v>0</v>
      </c>
      <c r="G6" s="2" t="b">
        <v>1</v>
      </c>
      <c r="H6" s="2" t="b">
        <v>1</v>
      </c>
      <c r="I6" s="2" t="b">
        <v>0</v>
      </c>
      <c r="J6" s="2" t="b">
        <v>0</v>
      </c>
      <c r="K6" s="2" t="b">
        <v>0</v>
      </c>
      <c r="L6" s="2"/>
      <c r="M6" s="2" t="s">
        <v>68</v>
      </c>
      <c r="N6" s="2"/>
      <c r="O6" s="2" t="s">
        <v>88</v>
      </c>
      <c r="P6" s="2" t="b">
        <v>0</v>
      </c>
      <c r="Q6" s="2" t="b">
        <v>0</v>
      </c>
      <c r="R6" s="2"/>
      <c r="S6" s="2" t="b">
        <v>0</v>
      </c>
      <c r="T6" s="2" t="b">
        <v>1</v>
      </c>
      <c r="U6" s="2" t="b">
        <v>1</v>
      </c>
      <c r="V6" s="2" t="b">
        <v>1</v>
      </c>
      <c r="W6" s="2" t="b">
        <v>0</v>
      </c>
      <c r="X6" s="2" t="b">
        <v>0</v>
      </c>
      <c r="Y6" s="2" t="b">
        <v>1</v>
      </c>
      <c r="Z6" s="2" t="b">
        <v>0</v>
      </c>
      <c r="AA6" s="2" t="b">
        <v>1</v>
      </c>
      <c r="AB6" s="2" t="b">
        <v>1</v>
      </c>
      <c r="AC6" s="2" t="b">
        <v>1</v>
      </c>
      <c r="AD6" s="2" t="b">
        <v>0</v>
      </c>
      <c r="AE6" s="2" t="b">
        <v>0</v>
      </c>
      <c r="AF6" s="2" t="b">
        <v>0</v>
      </c>
      <c r="AG6" s="2" t="s">
        <v>89</v>
      </c>
      <c r="AH6" s="2" t="b">
        <v>0</v>
      </c>
      <c r="AI6" s="2" t="b">
        <v>0</v>
      </c>
      <c r="AJ6" s="2" t="b">
        <v>0</v>
      </c>
      <c r="AK6" s="2" t="b">
        <v>0</v>
      </c>
      <c r="AL6" s="2" t="b">
        <v>1</v>
      </c>
      <c r="AM6" s="2" t="b">
        <v>0</v>
      </c>
      <c r="AN6" s="2"/>
      <c r="AO6" s="2"/>
      <c r="AP6" s="2"/>
      <c r="AQ6" s="2" t="s">
        <v>90</v>
      </c>
      <c r="AR6" s="2" t="b">
        <v>1</v>
      </c>
      <c r="AS6" s="2" t="b">
        <v>0</v>
      </c>
      <c r="AT6" s="2" t="b">
        <v>0</v>
      </c>
      <c r="AU6" s="2" t="b">
        <v>0</v>
      </c>
      <c r="AV6" s="2" t="b">
        <v>0</v>
      </c>
      <c r="AW6" s="2" t="b">
        <v>1</v>
      </c>
      <c r="AX6" s="2" t="b">
        <v>1</v>
      </c>
      <c r="AY6" s="2" t="b">
        <v>1</v>
      </c>
      <c r="AZ6" s="2" t="b">
        <v>0</v>
      </c>
      <c r="BA6" s="2" t="b">
        <v>1</v>
      </c>
      <c r="BB6" s="2" t="b">
        <v>0</v>
      </c>
      <c r="BC6" s="2" t="b">
        <v>0</v>
      </c>
      <c r="BD6" s="2"/>
      <c r="BE6" s="2" t="b">
        <v>0</v>
      </c>
      <c r="BF6" s="2" t="b">
        <v>1</v>
      </c>
      <c r="BG6" s="2" t="b">
        <v>0</v>
      </c>
      <c r="BH6" s="2" t="b">
        <v>0</v>
      </c>
      <c r="BI6" s="2"/>
      <c r="BJ6" s="2" t="b">
        <v>0</v>
      </c>
      <c r="BK6" s="2" t="b">
        <v>0</v>
      </c>
      <c r="BL6" s="2" t="b">
        <v>0</v>
      </c>
      <c r="BM6" s="2" t="b">
        <v>0</v>
      </c>
      <c r="BN6" s="2">
        <v>5</v>
      </c>
    </row>
    <row r="7" spans="1:66" ht="15" customHeight="1" x14ac:dyDescent="0.3">
      <c r="A7" s="9" t="s">
        <v>91</v>
      </c>
      <c r="B7" s="10" t="b">
        <v>0</v>
      </c>
      <c r="C7" t="s">
        <v>92</v>
      </c>
      <c r="D7" t="s">
        <v>67</v>
      </c>
      <c r="F7" t="b">
        <v>1</v>
      </c>
      <c r="G7" t="b">
        <v>1</v>
      </c>
      <c r="H7" t="b">
        <v>1</v>
      </c>
      <c r="I7" t="b">
        <v>0</v>
      </c>
      <c r="J7" t="b">
        <v>0</v>
      </c>
      <c r="K7" t="b">
        <v>0</v>
      </c>
      <c r="L7" t="s">
        <v>186</v>
      </c>
      <c r="M7" t="s">
        <v>68</v>
      </c>
      <c r="O7" t="s">
        <v>75</v>
      </c>
      <c r="P7" t="b">
        <v>1</v>
      </c>
      <c r="Q7" t="b">
        <v>0</v>
      </c>
      <c r="S7" t="b">
        <v>0</v>
      </c>
      <c r="T7" t="b">
        <v>0</v>
      </c>
      <c r="U7" t="b">
        <v>0</v>
      </c>
      <c r="V7" t="b">
        <v>0</v>
      </c>
      <c r="W7" t="b">
        <v>0</v>
      </c>
      <c r="X7" t="b">
        <v>0</v>
      </c>
      <c r="Y7" t="b">
        <v>0</v>
      </c>
      <c r="Z7" t="b">
        <v>0</v>
      </c>
      <c r="AA7" t="b">
        <v>0</v>
      </c>
      <c r="AB7" t="b">
        <v>0</v>
      </c>
      <c r="AC7" t="b">
        <v>0</v>
      </c>
      <c r="AD7" t="b">
        <v>0</v>
      </c>
      <c r="AE7" t="b">
        <v>1</v>
      </c>
      <c r="AF7" t="b">
        <v>0</v>
      </c>
      <c r="AH7" t="b">
        <v>0</v>
      </c>
      <c r="AI7" t="b">
        <v>0</v>
      </c>
      <c r="AJ7" t="b">
        <v>0</v>
      </c>
      <c r="AK7" t="b">
        <v>0</v>
      </c>
      <c r="AL7" t="b">
        <v>0</v>
      </c>
      <c r="AM7" t="b">
        <v>0</v>
      </c>
      <c r="AR7" t="b">
        <v>1</v>
      </c>
      <c r="AS7" t="b">
        <v>0</v>
      </c>
      <c r="AT7" t="b">
        <v>0</v>
      </c>
      <c r="AU7" t="b">
        <v>0</v>
      </c>
      <c r="AV7" t="b">
        <v>1</v>
      </c>
      <c r="AW7" t="b">
        <v>0</v>
      </c>
      <c r="AX7" t="b">
        <v>0</v>
      </c>
      <c r="AY7" t="b">
        <v>0</v>
      </c>
      <c r="AZ7" t="b">
        <v>1</v>
      </c>
      <c r="BA7" t="b">
        <v>1</v>
      </c>
      <c r="BB7" t="b">
        <v>0</v>
      </c>
      <c r="BC7" t="b">
        <v>0</v>
      </c>
      <c r="BE7" t="b">
        <v>1</v>
      </c>
      <c r="BF7" t="b">
        <v>1</v>
      </c>
      <c r="BG7" t="b">
        <v>0</v>
      </c>
      <c r="BH7" t="b">
        <v>0</v>
      </c>
      <c r="BJ7" t="b">
        <v>1</v>
      </c>
      <c r="BK7" t="b">
        <v>0</v>
      </c>
      <c r="BL7" t="b">
        <v>0</v>
      </c>
      <c r="BM7" t="b">
        <v>0</v>
      </c>
      <c r="BN7">
        <v>6</v>
      </c>
    </row>
    <row r="8" spans="1:66" ht="15" customHeight="1" x14ac:dyDescent="0.3">
      <c r="A8" s="7" t="s">
        <v>93</v>
      </c>
      <c r="B8" s="8" t="b">
        <v>1</v>
      </c>
      <c r="C8" s="2" t="s">
        <v>94</v>
      </c>
      <c r="D8" s="2" t="s">
        <v>95</v>
      </c>
      <c r="E8" s="3" t="s">
        <v>96</v>
      </c>
      <c r="F8" s="2" t="b">
        <v>1</v>
      </c>
      <c r="G8" s="2" t="b">
        <v>1</v>
      </c>
      <c r="H8" s="2" t="b">
        <v>1</v>
      </c>
      <c r="I8" s="2" t="b">
        <v>0</v>
      </c>
      <c r="J8" s="2" t="b">
        <v>0</v>
      </c>
      <c r="K8" s="2" t="b">
        <v>0</v>
      </c>
      <c r="L8" s="3" t="s">
        <v>191</v>
      </c>
      <c r="M8" s="2" t="s">
        <v>97</v>
      </c>
      <c r="N8" s="2" t="s">
        <v>98</v>
      </c>
      <c r="O8" s="2" t="s">
        <v>70</v>
      </c>
      <c r="P8" s="2" t="b">
        <v>1</v>
      </c>
      <c r="Q8" s="2" t="b">
        <v>0</v>
      </c>
      <c r="R8" s="2"/>
      <c r="S8" s="2" t="b">
        <v>0</v>
      </c>
      <c r="T8" s="2" t="b">
        <v>0</v>
      </c>
      <c r="U8" s="2" t="b">
        <v>0</v>
      </c>
      <c r="V8" s="2" t="b">
        <v>0</v>
      </c>
      <c r="W8" s="2" t="b">
        <v>0</v>
      </c>
      <c r="X8" s="2" t="b">
        <v>1</v>
      </c>
      <c r="Y8" s="2" t="b">
        <v>0</v>
      </c>
      <c r="Z8" s="2" t="b">
        <v>1</v>
      </c>
      <c r="AA8" s="2" t="b">
        <v>1</v>
      </c>
      <c r="AB8" s="2" t="b">
        <v>1</v>
      </c>
      <c r="AC8" s="2" t="b">
        <v>1</v>
      </c>
      <c r="AD8" s="2" t="b">
        <v>0</v>
      </c>
      <c r="AE8" s="2" t="b">
        <v>0</v>
      </c>
      <c r="AF8" s="2" t="b">
        <v>1</v>
      </c>
      <c r="AG8" s="2" t="s">
        <v>99</v>
      </c>
      <c r="AH8" s="2" t="b">
        <v>0</v>
      </c>
      <c r="AI8" s="2" t="b">
        <v>0</v>
      </c>
      <c r="AJ8" s="2" t="b">
        <v>0</v>
      </c>
      <c r="AK8" s="2" t="b">
        <v>0</v>
      </c>
      <c r="AL8" s="2" t="b">
        <v>0</v>
      </c>
      <c r="AM8" s="2" t="b">
        <v>0</v>
      </c>
      <c r="AN8" s="2"/>
      <c r="AO8" s="2"/>
      <c r="AP8" s="2"/>
      <c r="AQ8" s="2"/>
      <c r="AR8" s="2" t="b">
        <v>1</v>
      </c>
      <c r="AS8" s="2" t="b">
        <v>0</v>
      </c>
      <c r="AT8" s="2" t="b">
        <v>0</v>
      </c>
      <c r="AU8" s="2" t="b">
        <v>1</v>
      </c>
      <c r="AV8" s="2" t="b">
        <v>0</v>
      </c>
      <c r="AW8" s="2" t="b">
        <v>1</v>
      </c>
      <c r="AX8" s="2" t="b">
        <v>0</v>
      </c>
      <c r="AY8" s="2" t="b">
        <v>0</v>
      </c>
      <c r="AZ8" s="2" t="b">
        <v>1</v>
      </c>
      <c r="BA8" s="2" t="b">
        <v>1</v>
      </c>
      <c r="BB8" s="2" t="b">
        <v>1</v>
      </c>
      <c r="BC8" s="2" t="b">
        <v>0</v>
      </c>
      <c r="BD8" s="2"/>
      <c r="BE8" s="2" t="b">
        <v>1</v>
      </c>
      <c r="BF8" s="2" t="b">
        <v>1</v>
      </c>
      <c r="BG8" s="2" t="b">
        <v>1</v>
      </c>
      <c r="BH8" s="2" t="b">
        <v>0</v>
      </c>
      <c r="BI8" s="2"/>
      <c r="BJ8" s="2" t="b">
        <v>0</v>
      </c>
      <c r="BK8" s="2" t="b">
        <v>0</v>
      </c>
      <c r="BL8" s="2" t="b">
        <v>0</v>
      </c>
      <c r="BM8" s="2" t="b">
        <v>0</v>
      </c>
      <c r="BN8" s="2">
        <v>7</v>
      </c>
    </row>
    <row r="9" spans="1:66" ht="15" customHeight="1" x14ac:dyDescent="0.3">
      <c r="A9" s="7" t="s">
        <v>100</v>
      </c>
      <c r="B9" s="8" t="b">
        <v>1</v>
      </c>
      <c r="C9" s="2" t="s">
        <v>101</v>
      </c>
      <c r="D9" s="2" t="s">
        <v>67</v>
      </c>
      <c r="E9" s="2"/>
      <c r="F9" s="2" t="b">
        <v>1</v>
      </c>
      <c r="G9" s="2" t="b">
        <v>1</v>
      </c>
      <c r="H9" s="2" t="b">
        <v>1</v>
      </c>
      <c r="I9" s="2" t="b">
        <v>0</v>
      </c>
      <c r="J9" s="2" t="b">
        <v>0</v>
      </c>
      <c r="K9" s="2" t="b">
        <v>0</v>
      </c>
      <c r="L9" s="2" t="s">
        <v>188</v>
      </c>
      <c r="M9" s="2" t="s">
        <v>68</v>
      </c>
      <c r="N9" s="2"/>
      <c r="O9" s="2" t="s">
        <v>75</v>
      </c>
      <c r="P9" s="2" t="b">
        <v>1</v>
      </c>
      <c r="Q9" s="2" t="b">
        <v>0</v>
      </c>
      <c r="R9" s="2"/>
      <c r="S9" s="2" t="b">
        <v>0</v>
      </c>
      <c r="T9" s="2" t="b">
        <v>0</v>
      </c>
      <c r="U9" s="2" t="b">
        <v>0</v>
      </c>
      <c r="V9" s="2" t="b">
        <v>0</v>
      </c>
      <c r="W9" s="2" t="b">
        <v>0</v>
      </c>
      <c r="X9" s="2" t="b">
        <v>0</v>
      </c>
      <c r="Y9" s="2" t="b">
        <v>0</v>
      </c>
      <c r="Z9" s="2" t="b">
        <v>0</v>
      </c>
      <c r="AA9" s="2" t="b">
        <v>0</v>
      </c>
      <c r="AB9" s="2" t="b">
        <v>0</v>
      </c>
      <c r="AC9" s="2" t="b">
        <v>0</v>
      </c>
      <c r="AD9" s="2" t="b">
        <v>0</v>
      </c>
      <c r="AE9" s="2" t="b">
        <v>1</v>
      </c>
      <c r="AF9" s="2" t="b">
        <v>0</v>
      </c>
      <c r="AG9" s="2"/>
      <c r="AH9" s="2" t="b">
        <v>0</v>
      </c>
      <c r="AI9" s="2" t="b">
        <v>0</v>
      </c>
      <c r="AJ9" s="2" t="b">
        <v>0</v>
      </c>
      <c r="AK9" s="2" t="b">
        <v>0</v>
      </c>
      <c r="AL9" s="2" t="b">
        <v>0</v>
      </c>
      <c r="AM9" s="2" t="b">
        <v>0</v>
      </c>
      <c r="AN9" s="2"/>
      <c r="AO9" s="2"/>
      <c r="AP9" s="2"/>
      <c r="AQ9" s="2"/>
      <c r="AR9" s="2" t="b">
        <v>1</v>
      </c>
      <c r="AS9" s="2" t="b">
        <v>0</v>
      </c>
      <c r="AT9" s="2" t="b">
        <v>0</v>
      </c>
      <c r="AU9" s="2" t="b">
        <v>0</v>
      </c>
      <c r="AV9" s="2" t="b">
        <v>1</v>
      </c>
      <c r="AW9" s="2" t="b">
        <v>0</v>
      </c>
      <c r="AX9" s="2" t="b">
        <v>0</v>
      </c>
      <c r="AY9" s="2" t="b">
        <v>0</v>
      </c>
      <c r="AZ9" s="2" t="b">
        <v>1</v>
      </c>
      <c r="BA9" s="2" t="b">
        <v>1</v>
      </c>
      <c r="BB9" s="2" t="b">
        <v>0</v>
      </c>
      <c r="BC9" s="2" t="b">
        <v>0</v>
      </c>
      <c r="BD9" s="2"/>
      <c r="BE9" s="2" t="b">
        <v>1</v>
      </c>
      <c r="BF9" s="2" t="b">
        <v>1</v>
      </c>
      <c r="BG9" s="2" t="b">
        <v>0</v>
      </c>
      <c r="BH9" s="2" t="b">
        <v>1</v>
      </c>
      <c r="BI9" s="2"/>
      <c r="BJ9" s="2" t="b">
        <v>1</v>
      </c>
      <c r="BK9" s="2" t="b">
        <v>0</v>
      </c>
      <c r="BL9" s="2" t="b">
        <v>0</v>
      </c>
      <c r="BM9" s="2" t="b">
        <v>0</v>
      </c>
      <c r="BN9" s="2">
        <v>8</v>
      </c>
    </row>
    <row r="10" spans="1:66" ht="15" customHeight="1" x14ac:dyDescent="0.3">
      <c r="A10" s="7" t="s">
        <v>102</v>
      </c>
      <c r="B10" s="8" t="b">
        <v>1</v>
      </c>
      <c r="C10" s="2" t="s">
        <v>103</v>
      </c>
      <c r="D10" s="2" t="s">
        <v>67</v>
      </c>
      <c r="E10" s="2"/>
      <c r="F10" s="2" t="b">
        <v>1</v>
      </c>
      <c r="G10" s="2" t="b">
        <v>1</v>
      </c>
      <c r="H10" s="2" t="b">
        <v>1</v>
      </c>
      <c r="I10" s="2" t="b">
        <v>0</v>
      </c>
      <c r="J10" s="2" t="b">
        <v>0</v>
      </c>
      <c r="K10" s="2" t="b">
        <v>0</v>
      </c>
      <c r="L10" s="3" t="s">
        <v>192</v>
      </c>
      <c r="M10" s="2" t="s">
        <v>97</v>
      </c>
      <c r="N10" s="2" t="s">
        <v>104</v>
      </c>
      <c r="O10" s="2" t="s">
        <v>70</v>
      </c>
      <c r="P10" s="2" t="b">
        <v>1</v>
      </c>
      <c r="Q10" s="2" t="b">
        <v>0</v>
      </c>
      <c r="R10" s="2"/>
      <c r="S10" s="2" t="b">
        <v>0</v>
      </c>
      <c r="T10" s="2" t="b">
        <v>0</v>
      </c>
      <c r="U10" s="2" t="b">
        <v>0</v>
      </c>
      <c r="V10" s="2" t="b">
        <v>0</v>
      </c>
      <c r="W10" s="2" t="b">
        <v>0</v>
      </c>
      <c r="X10" s="2" t="b">
        <v>0</v>
      </c>
      <c r="Y10" s="2" t="b">
        <v>0</v>
      </c>
      <c r="Z10" s="2" t="b">
        <v>0</v>
      </c>
      <c r="AA10" s="2" t="b">
        <v>0</v>
      </c>
      <c r="AB10" s="2" t="b">
        <v>0</v>
      </c>
      <c r="AC10" s="2" t="b">
        <v>0</v>
      </c>
      <c r="AD10" s="2" t="b">
        <v>0</v>
      </c>
      <c r="AE10" s="2" t="b">
        <v>0</v>
      </c>
      <c r="AF10" s="2" t="b">
        <v>0</v>
      </c>
      <c r="AG10" s="2" t="s">
        <v>105</v>
      </c>
      <c r="AH10" s="2" t="b">
        <v>0</v>
      </c>
      <c r="AI10" s="2" t="b">
        <v>0</v>
      </c>
      <c r="AJ10" s="2" t="b">
        <v>0</v>
      </c>
      <c r="AK10" s="2" t="b">
        <v>0</v>
      </c>
      <c r="AL10" s="2" t="b">
        <v>0</v>
      </c>
      <c r="AM10" s="2" t="b">
        <v>1</v>
      </c>
      <c r="AN10" s="2"/>
      <c r="AO10" s="2"/>
      <c r="AP10" s="2"/>
      <c r="AQ10" s="2" t="s">
        <v>106</v>
      </c>
      <c r="AR10" s="2" t="b">
        <v>0</v>
      </c>
      <c r="AS10" s="2" t="b">
        <v>0</v>
      </c>
      <c r="AT10" s="2" t="b">
        <v>0</v>
      </c>
      <c r="AU10" s="2" t="b">
        <v>0</v>
      </c>
      <c r="AV10" s="2" t="b">
        <v>0</v>
      </c>
      <c r="AW10" s="2" t="b">
        <v>0</v>
      </c>
      <c r="AX10" s="2" t="b">
        <v>0</v>
      </c>
      <c r="AY10" s="2" t="b">
        <v>0</v>
      </c>
      <c r="AZ10" s="2" t="b">
        <v>0</v>
      </c>
      <c r="BA10" s="2" t="b">
        <v>1</v>
      </c>
      <c r="BB10" s="2" t="b">
        <v>0</v>
      </c>
      <c r="BC10" s="2" t="b">
        <v>1</v>
      </c>
      <c r="BD10" s="2"/>
      <c r="BE10" s="2" t="b">
        <v>0</v>
      </c>
      <c r="BF10" s="2" t="b">
        <v>1</v>
      </c>
      <c r="BG10" s="2" t="b">
        <v>0</v>
      </c>
      <c r="BH10" s="2" t="b">
        <v>1</v>
      </c>
      <c r="BI10" s="2"/>
      <c r="BJ10" s="2" t="b">
        <v>1</v>
      </c>
      <c r="BK10" s="2" t="b">
        <v>0</v>
      </c>
      <c r="BL10" s="2" t="b">
        <v>0</v>
      </c>
      <c r="BM10" s="2" t="b">
        <v>0</v>
      </c>
      <c r="BN10" s="2">
        <v>9</v>
      </c>
    </row>
    <row r="11" spans="1:66" ht="15" customHeight="1" x14ac:dyDescent="0.3">
      <c r="A11" s="7" t="s">
        <v>107</v>
      </c>
      <c r="B11" s="8" t="b">
        <v>1</v>
      </c>
      <c r="C11" s="2" t="s">
        <v>108</v>
      </c>
      <c r="D11" s="2" t="s">
        <v>67</v>
      </c>
      <c r="E11" s="2"/>
      <c r="F11" s="2" t="b">
        <v>1</v>
      </c>
      <c r="G11" s="2" t="b">
        <v>1</v>
      </c>
      <c r="H11" s="2" t="b">
        <v>1</v>
      </c>
      <c r="I11" s="2" t="b">
        <v>0</v>
      </c>
      <c r="J11" s="2" t="b">
        <v>0</v>
      </c>
      <c r="K11" s="2" t="b">
        <v>0</v>
      </c>
      <c r="L11" s="3" t="s">
        <v>194</v>
      </c>
      <c r="M11" s="2" t="s">
        <v>97</v>
      </c>
      <c r="N11" s="2" t="s">
        <v>109</v>
      </c>
      <c r="O11" s="2" t="s">
        <v>70</v>
      </c>
      <c r="P11" s="2" t="b">
        <v>1</v>
      </c>
      <c r="Q11" s="2" t="b">
        <v>0</v>
      </c>
      <c r="R11" s="2"/>
      <c r="S11" s="2" t="b">
        <v>0</v>
      </c>
      <c r="T11" s="2" t="b">
        <v>0</v>
      </c>
      <c r="U11" s="2" t="b">
        <v>0</v>
      </c>
      <c r="V11" s="2" t="b">
        <v>0</v>
      </c>
      <c r="W11" s="2" t="b">
        <v>0</v>
      </c>
      <c r="X11" s="2" t="b">
        <v>0</v>
      </c>
      <c r="Y11" s="2" t="b">
        <v>0</v>
      </c>
      <c r="Z11" s="2" t="b">
        <v>0</v>
      </c>
      <c r="AA11" s="2" t="b">
        <v>0</v>
      </c>
      <c r="AB11" s="2" t="b">
        <v>0</v>
      </c>
      <c r="AC11" s="2" t="b">
        <v>0</v>
      </c>
      <c r="AD11" s="2" t="b">
        <v>0</v>
      </c>
      <c r="AE11" s="2" t="b">
        <v>1</v>
      </c>
      <c r="AF11" s="2" t="b">
        <v>1</v>
      </c>
      <c r="AG11" s="2" t="s">
        <v>110</v>
      </c>
      <c r="AH11" s="2" t="b">
        <v>0</v>
      </c>
      <c r="AI11" s="2" t="b">
        <v>0</v>
      </c>
      <c r="AJ11" s="2" t="b">
        <v>0</v>
      </c>
      <c r="AK11" s="2" t="b">
        <v>1</v>
      </c>
      <c r="AL11" s="2" t="b">
        <v>0</v>
      </c>
      <c r="AM11" s="2" t="b">
        <v>0</v>
      </c>
      <c r="AN11" s="2"/>
      <c r="AO11" s="2"/>
      <c r="AP11" s="2"/>
      <c r="AQ11" s="2"/>
      <c r="AR11" s="2" t="b">
        <v>1</v>
      </c>
      <c r="AS11" s="2" t="b">
        <v>0</v>
      </c>
      <c r="AT11" s="2" t="b">
        <v>0</v>
      </c>
      <c r="AU11" s="2" t="b">
        <v>0</v>
      </c>
      <c r="AV11" s="2" t="b">
        <v>1</v>
      </c>
      <c r="AW11" s="2" t="b">
        <v>0</v>
      </c>
      <c r="AX11" s="2" t="b">
        <v>0</v>
      </c>
      <c r="AY11" s="2" t="b">
        <v>0</v>
      </c>
      <c r="AZ11" s="2" t="b">
        <v>1</v>
      </c>
      <c r="BA11" s="2" t="b">
        <v>1</v>
      </c>
      <c r="BB11" s="2" t="b">
        <v>0</v>
      </c>
      <c r="BC11" s="2" t="b">
        <v>1</v>
      </c>
      <c r="BD11" s="2"/>
      <c r="BE11" s="2" t="b">
        <v>1</v>
      </c>
      <c r="BF11" s="2" t="b">
        <v>1</v>
      </c>
      <c r="BG11" s="2" t="b">
        <v>0</v>
      </c>
      <c r="BH11" s="2" t="b">
        <v>1</v>
      </c>
      <c r="BI11" s="2"/>
      <c r="BJ11" s="2" t="b">
        <v>0</v>
      </c>
      <c r="BK11" s="2" t="b">
        <v>0</v>
      </c>
      <c r="BL11" s="2" t="b">
        <v>0</v>
      </c>
      <c r="BM11" s="2" t="b">
        <v>0</v>
      </c>
      <c r="BN11" s="2">
        <v>10</v>
      </c>
    </row>
    <row r="12" spans="1:66" ht="15" customHeight="1" x14ac:dyDescent="0.3">
      <c r="A12" s="9" t="s">
        <v>111</v>
      </c>
      <c r="B12" s="10" t="b">
        <v>0</v>
      </c>
      <c r="C12" t="s">
        <v>112</v>
      </c>
      <c r="D12" t="s">
        <v>74</v>
      </c>
      <c r="F12" t="b">
        <v>1</v>
      </c>
      <c r="G12" t="b">
        <v>1</v>
      </c>
      <c r="H12" t="b">
        <v>1</v>
      </c>
      <c r="I12" t="b">
        <v>0</v>
      </c>
      <c r="J12" t="b">
        <v>0</v>
      </c>
      <c r="K12" t="b">
        <v>0</v>
      </c>
      <c r="M12" t="s">
        <v>68</v>
      </c>
      <c r="O12" t="s">
        <v>70</v>
      </c>
      <c r="P12" t="b">
        <v>1</v>
      </c>
      <c r="Q12" t="b">
        <v>0</v>
      </c>
      <c r="S12" t="b">
        <v>0</v>
      </c>
      <c r="T12" t="b">
        <v>0</v>
      </c>
      <c r="U12" t="b">
        <v>0</v>
      </c>
      <c r="V12" t="b">
        <v>0</v>
      </c>
      <c r="W12" t="b">
        <v>0</v>
      </c>
      <c r="X12" t="b">
        <v>0</v>
      </c>
      <c r="Y12" t="b">
        <v>0</v>
      </c>
      <c r="Z12" t="b">
        <v>0</v>
      </c>
      <c r="AA12" t="b">
        <v>0</v>
      </c>
      <c r="AB12" t="b">
        <v>0</v>
      </c>
      <c r="AC12" t="b">
        <v>0</v>
      </c>
      <c r="AD12" t="b">
        <v>0</v>
      </c>
      <c r="AE12" t="b">
        <v>1</v>
      </c>
      <c r="AF12" t="b">
        <v>1</v>
      </c>
      <c r="AG12" t="s">
        <v>113</v>
      </c>
      <c r="AH12" t="b">
        <v>0</v>
      </c>
      <c r="AI12" t="b">
        <v>0</v>
      </c>
      <c r="AJ12" t="b">
        <v>0</v>
      </c>
      <c r="AK12" t="b">
        <v>1</v>
      </c>
      <c r="AL12" t="b">
        <v>0</v>
      </c>
      <c r="AM12" t="b">
        <v>0</v>
      </c>
      <c r="AO12" t="s">
        <v>114</v>
      </c>
      <c r="AR12" t="b">
        <v>0</v>
      </c>
      <c r="AS12" t="b">
        <v>0</v>
      </c>
      <c r="AT12" t="b">
        <v>0</v>
      </c>
      <c r="AU12" t="b">
        <v>0</v>
      </c>
      <c r="AV12" t="b">
        <v>0</v>
      </c>
      <c r="AW12" t="b">
        <v>0</v>
      </c>
      <c r="AX12" t="b">
        <v>0</v>
      </c>
      <c r="AY12" t="b">
        <v>0</v>
      </c>
      <c r="AZ12" t="b">
        <v>0</v>
      </c>
      <c r="BA12" t="b">
        <v>0</v>
      </c>
      <c r="BB12" t="b">
        <v>0</v>
      </c>
      <c r="BC12" t="b">
        <v>0</v>
      </c>
      <c r="BE12" t="b">
        <v>0</v>
      </c>
      <c r="BF12" t="b">
        <v>0</v>
      </c>
      <c r="BG12" t="b">
        <v>0</v>
      </c>
      <c r="BH12" t="b">
        <v>0</v>
      </c>
      <c r="BJ12" t="b">
        <v>0</v>
      </c>
      <c r="BK12" t="b">
        <v>0</v>
      </c>
      <c r="BL12" t="b">
        <v>0</v>
      </c>
      <c r="BM12" t="b">
        <v>0</v>
      </c>
      <c r="BN12">
        <v>11</v>
      </c>
    </row>
    <row r="13" spans="1:66" ht="15" customHeight="1" x14ac:dyDescent="0.3">
      <c r="A13" s="9" t="s">
        <v>115</v>
      </c>
      <c r="B13" s="10" t="b">
        <v>0</v>
      </c>
      <c r="C13" t="s">
        <v>116</v>
      </c>
      <c r="D13" t="s">
        <v>87</v>
      </c>
      <c r="F13" t="b">
        <v>0</v>
      </c>
      <c r="G13" t="b">
        <v>0</v>
      </c>
      <c r="H13" t="b">
        <v>0</v>
      </c>
      <c r="I13" t="b">
        <v>0</v>
      </c>
      <c r="J13" t="b">
        <v>0</v>
      </c>
      <c r="K13" t="b">
        <v>0</v>
      </c>
      <c r="M13" t="s">
        <v>68</v>
      </c>
      <c r="O13" t="s">
        <v>70</v>
      </c>
      <c r="P13" t="b">
        <v>1</v>
      </c>
      <c r="Q13" t="b">
        <v>0</v>
      </c>
      <c r="S13" t="b">
        <v>0</v>
      </c>
      <c r="T13" t="b">
        <v>1</v>
      </c>
      <c r="U13" t="b">
        <v>0</v>
      </c>
      <c r="V13" t="b">
        <v>0</v>
      </c>
      <c r="W13" t="b">
        <v>0</v>
      </c>
      <c r="X13" t="b">
        <v>1</v>
      </c>
      <c r="Y13" t="b">
        <v>1</v>
      </c>
      <c r="Z13" t="b">
        <v>0</v>
      </c>
      <c r="AA13" t="b">
        <v>1</v>
      </c>
      <c r="AB13" t="b">
        <v>1</v>
      </c>
      <c r="AC13" t="b">
        <v>1</v>
      </c>
      <c r="AD13" t="b">
        <v>0</v>
      </c>
      <c r="AE13" t="b">
        <v>0</v>
      </c>
      <c r="AF13" t="b">
        <v>1</v>
      </c>
      <c r="AG13" t="s">
        <v>117</v>
      </c>
      <c r="AH13" t="b">
        <v>0</v>
      </c>
      <c r="AI13" t="b">
        <v>0</v>
      </c>
      <c r="AJ13" t="b">
        <v>0</v>
      </c>
      <c r="AK13" t="b">
        <v>0</v>
      </c>
      <c r="AL13" t="b">
        <v>0</v>
      </c>
      <c r="AM13" t="b">
        <v>0</v>
      </c>
      <c r="AQ13" t="s">
        <v>118</v>
      </c>
      <c r="AR13" t="b">
        <v>1</v>
      </c>
      <c r="AS13" t="b">
        <v>0</v>
      </c>
      <c r="AT13" t="b">
        <v>0</v>
      </c>
      <c r="AU13" t="b">
        <v>0</v>
      </c>
      <c r="AV13" t="b">
        <v>1</v>
      </c>
      <c r="AW13" t="b">
        <v>0</v>
      </c>
      <c r="AX13" t="b">
        <v>0</v>
      </c>
      <c r="AY13" t="b">
        <v>0</v>
      </c>
      <c r="AZ13" t="b">
        <v>1</v>
      </c>
      <c r="BA13" t="b">
        <v>1</v>
      </c>
      <c r="BB13" t="b">
        <v>0</v>
      </c>
      <c r="BC13" t="b">
        <v>0</v>
      </c>
      <c r="BE13" t="b">
        <v>1</v>
      </c>
      <c r="BF13" t="b">
        <v>1</v>
      </c>
      <c r="BG13" t="b">
        <v>0</v>
      </c>
      <c r="BH13" t="b">
        <v>0</v>
      </c>
      <c r="BJ13" t="b">
        <v>0</v>
      </c>
      <c r="BK13" t="b">
        <v>0</v>
      </c>
      <c r="BL13" t="b">
        <v>0</v>
      </c>
      <c r="BM13" t="b">
        <v>0</v>
      </c>
      <c r="BN13">
        <v>12</v>
      </c>
    </row>
    <row r="14" spans="1:66" ht="15" customHeight="1" x14ac:dyDescent="0.3">
      <c r="A14" s="9" t="s">
        <v>119</v>
      </c>
      <c r="B14" s="10" t="b">
        <v>0</v>
      </c>
      <c r="C14" t="s">
        <v>120</v>
      </c>
      <c r="D14" t="s">
        <v>67</v>
      </c>
      <c r="E14" t="s">
        <v>121</v>
      </c>
      <c r="F14" t="b">
        <v>1</v>
      </c>
      <c r="G14" t="b">
        <v>1</v>
      </c>
      <c r="H14" t="b">
        <v>1</v>
      </c>
      <c r="I14" t="b">
        <v>1</v>
      </c>
      <c r="J14" t="b">
        <v>1</v>
      </c>
      <c r="K14" t="b">
        <v>1</v>
      </c>
      <c r="L14" t="s">
        <v>122</v>
      </c>
      <c r="M14" t="s">
        <v>68</v>
      </c>
      <c r="O14" t="s">
        <v>75</v>
      </c>
      <c r="P14" t="b">
        <v>0</v>
      </c>
      <c r="Q14" t="b">
        <v>0</v>
      </c>
      <c r="S14" t="b">
        <v>1</v>
      </c>
      <c r="T14" t="b">
        <v>1</v>
      </c>
      <c r="U14" t="b">
        <v>1</v>
      </c>
      <c r="V14" t="b">
        <v>1</v>
      </c>
      <c r="W14" t="b">
        <v>1</v>
      </c>
      <c r="X14" t="b">
        <v>1</v>
      </c>
      <c r="Y14" t="b">
        <v>0</v>
      </c>
      <c r="Z14" t="b">
        <v>0</v>
      </c>
      <c r="AA14" t="b">
        <v>1</v>
      </c>
      <c r="AB14" t="b">
        <v>1</v>
      </c>
      <c r="AC14" t="b">
        <v>1</v>
      </c>
      <c r="AD14" t="b">
        <v>1</v>
      </c>
      <c r="AE14" t="b">
        <v>1</v>
      </c>
      <c r="AF14" t="b">
        <v>0</v>
      </c>
      <c r="AG14" t="s">
        <v>123</v>
      </c>
      <c r="AH14" t="b">
        <v>0</v>
      </c>
      <c r="AI14" t="b">
        <v>0</v>
      </c>
      <c r="AJ14" t="b">
        <v>0</v>
      </c>
      <c r="AK14" t="b">
        <v>0</v>
      </c>
      <c r="AL14" t="b">
        <v>0</v>
      </c>
      <c r="AM14" t="b">
        <v>0</v>
      </c>
      <c r="AQ14" t="s">
        <v>124</v>
      </c>
      <c r="AR14" t="b">
        <v>0</v>
      </c>
      <c r="AS14" t="b">
        <v>0</v>
      </c>
      <c r="AT14" t="b">
        <v>0</v>
      </c>
      <c r="AU14" t="b">
        <v>0</v>
      </c>
      <c r="AV14" t="b">
        <v>1</v>
      </c>
      <c r="AW14" t="b">
        <v>0</v>
      </c>
      <c r="AX14" t="b">
        <v>0</v>
      </c>
      <c r="AY14" t="b">
        <v>0</v>
      </c>
      <c r="AZ14" t="b">
        <v>1</v>
      </c>
      <c r="BA14" t="b">
        <v>1</v>
      </c>
      <c r="BB14" t="b">
        <v>0</v>
      </c>
      <c r="BC14" t="b">
        <v>0</v>
      </c>
      <c r="BE14" t="b">
        <v>1</v>
      </c>
      <c r="BF14" t="b">
        <v>1</v>
      </c>
      <c r="BG14" t="b">
        <v>0</v>
      </c>
      <c r="BH14" t="b">
        <v>0</v>
      </c>
      <c r="BJ14" t="b">
        <v>0</v>
      </c>
      <c r="BK14" t="b">
        <v>0</v>
      </c>
      <c r="BL14" t="b">
        <v>0</v>
      </c>
      <c r="BM14" t="b">
        <v>0</v>
      </c>
      <c r="BN14">
        <v>13</v>
      </c>
    </row>
    <row r="15" spans="1:66" ht="15" customHeight="1" x14ac:dyDescent="0.3">
      <c r="A15" s="7" t="s">
        <v>125</v>
      </c>
      <c r="B15" s="8" t="b">
        <v>1</v>
      </c>
      <c r="C15" s="2" t="s">
        <v>126</v>
      </c>
      <c r="D15" s="2" t="s">
        <v>67</v>
      </c>
      <c r="E15" s="2"/>
      <c r="F15" s="2" t="b">
        <v>1</v>
      </c>
      <c r="G15" s="2" t="b">
        <v>1</v>
      </c>
      <c r="H15" s="2" t="b">
        <v>1</v>
      </c>
      <c r="I15" s="2" t="b">
        <v>0</v>
      </c>
      <c r="J15" s="2" t="b">
        <v>0</v>
      </c>
      <c r="K15" s="2" t="b">
        <v>0</v>
      </c>
      <c r="L15" s="3" t="s">
        <v>193</v>
      </c>
      <c r="M15" s="2" t="s">
        <v>97</v>
      </c>
      <c r="N15" s="2" t="s">
        <v>127</v>
      </c>
      <c r="O15" s="2" t="s">
        <v>70</v>
      </c>
      <c r="P15" s="2" t="b">
        <v>1</v>
      </c>
      <c r="Q15" s="2" t="b">
        <v>0</v>
      </c>
      <c r="R15" s="2"/>
      <c r="S15" s="2" t="b">
        <v>0</v>
      </c>
      <c r="T15" s="2" t="b">
        <v>0</v>
      </c>
      <c r="U15" s="2" t="b">
        <v>0</v>
      </c>
      <c r="V15" s="2" t="b">
        <v>0</v>
      </c>
      <c r="W15" s="2" t="b">
        <v>0</v>
      </c>
      <c r="X15" s="2" t="b">
        <v>0</v>
      </c>
      <c r="Y15" s="2" t="b">
        <v>0</v>
      </c>
      <c r="Z15" s="2" t="b">
        <v>0</v>
      </c>
      <c r="AA15" s="2" t="b">
        <v>0</v>
      </c>
      <c r="AB15" s="2" t="b">
        <v>0</v>
      </c>
      <c r="AC15" s="2" t="b">
        <v>0</v>
      </c>
      <c r="AD15" s="2" t="b">
        <v>0</v>
      </c>
      <c r="AE15" s="2" t="b">
        <v>1</v>
      </c>
      <c r="AF15" s="2" t="b">
        <v>1</v>
      </c>
      <c r="AG15" s="2" t="s">
        <v>128</v>
      </c>
      <c r="AH15" s="2" t="b">
        <v>0</v>
      </c>
      <c r="AI15" s="2" t="b">
        <v>0</v>
      </c>
      <c r="AJ15" s="2" t="b">
        <v>0</v>
      </c>
      <c r="AK15" s="2" t="b">
        <v>1</v>
      </c>
      <c r="AL15" s="2" t="b">
        <v>0</v>
      </c>
      <c r="AM15" s="2" t="b">
        <v>0</v>
      </c>
      <c r="AN15" s="2" t="s">
        <v>128</v>
      </c>
      <c r="AO15" s="2"/>
      <c r="AP15" s="2"/>
      <c r="AQ15" s="2"/>
      <c r="AR15" s="2" t="b">
        <v>1</v>
      </c>
      <c r="AS15" s="2" t="b">
        <v>0</v>
      </c>
      <c r="AT15" s="2" t="b">
        <v>0</v>
      </c>
      <c r="AU15" s="2" t="b">
        <v>1</v>
      </c>
      <c r="AV15" s="2" t="b">
        <v>0</v>
      </c>
      <c r="AW15" s="2" t="b">
        <v>0</v>
      </c>
      <c r="AX15" s="2" t="b">
        <v>0</v>
      </c>
      <c r="AY15" s="2" t="b">
        <v>0</v>
      </c>
      <c r="AZ15" s="2" t="b">
        <v>1</v>
      </c>
      <c r="BA15" s="2" t="b">
        <v>1</v>
      </c>
      <c r="BB15" s="2" t="b">
        <v>1</v>
      </c>
      <c r="BC15" s="2" t="b">
        <v>1</v>
      </c>
      <c r="BD15" s="2"/>
      <c r="BE15" s="2" t="b">
        <v>1</v>
      </c>
      <c r="BF15" s="2" t="b">
        <v>1</v>
      </c>
      <c r="BG15" s="2" t="b">
        <v>1</v>
      </c>
      <c r="BH15" s="2" t="b">
        <v>1</v>
      </c>
      <c r="BI15" s="2"/>
      <c r="BJ15" s="2" t="b">
        <v>1</v>
      </c>
      <c r="BK15" s="2" t="b">
        <v>0</v>
      </c>
      <c r="BL15" s="2" t="b">
        <v>0</v>
      </c>
      <c r="BM15" s="2" t="b">
        <v>0</v>
      </c>
      <c r="BN15" s="2">
        <v>14</v>
      </c>
    </row>
    <row r="16" spans="1:66" ht="15" customHeight="1" x14ac:dyDescent="0.3">
      <c r="A16" s="9" t="s">
        <v>129</v>
      </c>
      <c r="B16" s="10" t="b">
        <v>0</v>
      </c>
      <c r="C16" t="s">
        <v>130</v>
      </c>
      <c r="D16" t="s">
        <v>67</v>
      </c>
      <c r="F16" t="b">
        <v>1</v>
      </c>
      <c r="G16" t="b">
        <v>1</v>
      </c>
      <c r="H16" t="b">
        <v>1</v>
      </c>
      <c r="I16" t="b">
        <v>0</v>
      </c>
      <c r="J16" t="b">
        <v>0</v>
      </c>
      <c r="K16" t="b">
        <v>0</v>
      </c>
      <c r="L16" s="1" t="s">
        <v>187</v>
      </c>
      <c r="M16" t="s">
        <v>68</v>
      </c>
      <c r="O16" t="s">
        <v>70</v>
      </c>
      <c r="P16" t="b">
        <v>1</v>
      </c>
      <c r="Q16" t="b">
        <v>0</v>
      </c>
      <c r="S16" t="b">
        <v>0</v>
      </c>
      <c r="T16" t="b">
        <v>0</v>
      </c>
      <c r="U16" t="b">
        <v>0</v>
      </c>
      <c r="V16" t="b">
        <v>0</v>
      </c>
      <c r="W16" t="b">
        <v>0</v>
      </c>
      <c r="X16" t="b">
        <v>0</v>
      </c>
      <c r="Y16" t="b">
        <v>0</v>
      </c>
      <c r="Z16" t="b">
        <v>0</v>
      </c>
      <c r="AA16" t="b">
        <v>0</v>
      </c>
      <c r="AB16" t="b">
        <v>0</v>
      </c>
      <c r="AC16" t="b">
        <v>0</v>
      </c>
      <c r="AD16" t="b">
        <v>0</v>
      </c>
      <c r="AE16" t="b">
        <v>1</v>
      </c>
      <c r="AF16" t="b">
        <v>1</v>
      </c>
      <c r="AG16" t="s">
        <v>131</v>
      </c>
      <c r="AH16" t="b">
        <v>0</v>
      </c>
      <c r="AI16" t="b">
        <v>0</v>
      </c>
      <c r="AJ16" t="b">
        <v>0</v>
      </c>
      <c r="AK16" t="b">
        <v>1</v>
      </c>
      <c r="AL16" t="b">
        <v>0</v>
      </c>
      <c r="AM16" t="b">
        <v>0</v>
      </c>
      <c r="AO16" t="s">
        <v>132</v>
      </c>
      <c r="AP16" t="s">
        <v>133</v>
      </c>
      <c r="AR16" t="b">
        <v>1</v>
      </c>
      <c r="AS16" t="b">
        <v>0</v>
      </c>
      <c r="AT16" t="b">
        <v>0</v>
      </c>
      <c r="AU16" t="b">
        <v>0</v>
      </c>
      <c r="AV16" t="b">
        <v>1</v>
      </c>
      <c r="AW16" t="b">
        <v>0</v>
      </c>
      <c r="AX16" t="b">
        <v>0</v>
      </c>
      <c r="AY16" t="b">
        <v>1</v>
      </c>
      <c r="AZ16" t="b">
        <v>1</v>
      </c>
      <c r="BA16" t="b">
        <v>1</v>
      </c>
      <c r="BB16" t="b">
        <v>1</v>
      </c>
      <c r="BC16" t="b">
        <v>0</v>
      </c>
      <c r="BE16" t="b">
        <v>1</v>
      </c>
      <c r="BF16" t="b">
        <v>1</v>
      </c>
      <c r="BG16" t="b">
        <v>1</v>
      </c>
      <c r="BH16" t="b">
        <v>0</v>
      </c>
      <c r="BJ16" t="b">
        <v>0</v>
      </c>
      <c r="BK16" t="b">
        <v>0</v>
      </c>
      <c r="BL16" t="b">
        <v>0</v>
      </c>
      <c r="BM16" t="b">
        <v>0</v>
      </c>
      <c r="BN16">
        <v>15</v>
      </c>
    </row>
    <row r="17" spans="1:66" s="2" customFormat="1" ht="15" customHeight="1" x14ac:dyDescent="0.3">
      <c r="A17" s="9" t="s">
        <v>134</v>
      </c>
      <c r="B17" s="10" t="b">
        <v>0</v>
      </c>
      <c r="C17" t="s">
        <v>135</v>
      </c>
      <c r="D17" t="s">
        <v>67</v>
      </c>
      <c r="E17"/>
      <c r="F17" t="b">
        <v>1</v>
      </c>
      <c r="G17" t="b">
        <v>1</v>
      </c>
      <c r="H17" t="b">
        <v>1</v>
      </c>
      <c r="I17" t="b">
        <v>0</v>
      </c>
      <c r="J17" t="b">
        <v>0</v>
      </c>
      <c r="K17" t="b">
        <v>0</v>
      </c>
      <c r="L17" t="s">
        <v>136</v>
      </c>
      <c r="M17" t="s">
        <v>68</v>
      </c>
      <c r="N17"/>
      <c r="O17" t="s">
        <v>75</v>
      </c>
      <c r="P17" t="b">
        <v>0</v>
      </c>
      <c r="Q17" t="b">
        <v>0</v>
      </c>
      <c r="R17"/>
      <c r="S17" t="b">
        <v>1</v>
      </c>
      <c r="T17" t="b">
        <v>1</v>
      </c>
      <c r="U17" t="b">
        <v>1</v>
      </c>
      <c r="V17" t="b">
        <v>1</v>
      </c>
      <c r="W17" t="b">
        <v>0</v>
      </c>
      <c r="X17" t="b">
        <v>0</v>
      </c>
      <c r="Y17" t="b">
        <v>0</v>
      </c>
      <c r="Z17" t="b">
        <v>0</v>
      </c>
      <c r="AA17" t="b">
        <v>0</v>
      </c>
      <c r="AB17" t="b">
        <v>1</v>
      </c>
      <c r="AC17" t="b">
        <v>0</v>
      </c>
      <c r="AD17" t="b">
        <v>0</v>
      </c>
      <c r="AE17" t="b">
        <v>1</v>
      </c>
      <c r="AF17" t="b">
        <v>0</v>
      </c>
      <c r="AG17" t="s">
        <v>137</v>
      </c>
      <c r="AH17" t="b">
        <v>1</v>
      </c>
      <c r="AI17" t="b">
        <v>1</v>
      </c>
      <c r="AJ17" t="b">
        <v>0</v>
      </c>
      <c r="AK17" t="b">
        <v>0</v>
      </c>
      <c r="AL17" t="b">
        <v>0</v>
      </c>
      <c r="AM17" t="b">
        <v>0</v>
      </c>
      <c r="AN17"/>
      <c r="AO17"/>
      <c r="AP17"/>
      <c r="AQ17"/>
      <c r="AR17" t="b">
        <v>0</v>
      </c>
      <c r="AS17" t="b">
        <v>0</v>
      </c>
      <c r="AT17" t="b">
        <v>0</v>
      </c>
      <c r="AU17" t="b">
        <v>0</v>
      </c>
      <c r="AV17" t="b">
        <v>0</v>
      </c>
      <c r="AW17" t="b">
        <v>0</v>
      </c>
      <c r="AX17" t="b">
        <v>0</v>
      </c>
      <c r="AY17" t="b">
        <v>0</v>
      </c>
      <c r="AZ17" t="b">
        <v>1</v>
      </c>
      <c r="BA17" t="b">
        <v>1</v>
      </c>
      <c r="BB17" t="b">
        <v>0</v>
      </c>
      <c r="BC17" t="b">
        <v>1</v>
      </c>
      <c r="BD17"/>
      <c r="BE17" t="b">
        <v>1</v>
      </c>
      <c r="BF17" t="b">
        <v>1</v>
      </c>
      <c r="BG17" t="b">
        <v>0</v>
      </c>
      <c r="BH17" t="b">
        <v>1</v>
      </c>
      <c r="BI17"/>
      <c r="BJ17" t="b">
        <v>1</v>
      </c>
      <c r="BK17" t="b">
        <v>0</v>
      </c>
      <c r="BL17" t="b">
        <v>0</v>
      </c>
      <c r="BM17" t="b">
        <v>0</v>
      </c>
      <c r="BN17">
        <v>16</v>
      </c>
    </row>
    <row r="18" spans="1:66" s="2" customFormat="1" ht="15" customHeight="1" x14ac:dyDescent="0.3">
      <c r="A18" s="7" t="s">
        <v>138</v>
      </c>
      <c r="B18" s="8" t="b">
        <v>1</v>
      </c>
      <c r="C18" s="2" t="s">
        <v>139</v>
      </c>
      <c r="D18" s="2" t="s">
        <v>74</v>
      </c>
      <c r="F18" s="2" t="b">
        <v>1</v>
      </c>
      <c r="G18" s="2" t="b">
        <v>1</v>
      </c>
      <c r="H18" s="2" t="b">
        <v>1</v>
      </c>
      <c r="I18" s="2" t="b">
        <v>0</v>
      </c>
      <c r="J18" s="2" t="b">
        <v>0</v>
      </c>
      <c r="K18" s="2" t="b">
        <v>0</v>
      </c>
      <c r="M18" s="2" t="s">
        <v>68</v>
      </c>
      <c r="O18" s="2" t="s">
        <v>70</v>
      </c>
      <c r="P18" s="2" t="b">
        <v>1</v>
      </c>
      <c r="Q18" s="2" t="b">
        <v>0</v>
      </c>
      <c r="S18" s="2" t="b">
        <v>0</v>
      </c>
      <c r="T18" s="2" t="b">
        <v>0</v>
      </c>
      <c r="U18" s="2" t="b">
        <v>0</v>
      </c>
      <c r="V18" s="2" t="b">
        <v>0</v>
      </c>
      <c r="W18" s="2" t="b">
        <v>0</v>
      </c>
      <c r="X18" s="2" t="b">
        <v>0</v>
      </c>
      <c r="Y18" s="2" t="b">
        <v>0</v>
      </c>
      <c r="Z18" s="2" t="b">
        <v>0</v>
      </c>
      <c r="AA18" s="2" t="b">
        <v>0</v>
      </c>
      <c r="AB18" s="2" t="b">
        <v>0</v>
      </c>
      <c r="AC18" s="2" t="b">
        <v>0</v>
      </c>
      <c r="AD18" s="2" t="b">
        <v>0</v>
      </c>
      <c r="AE18" s="2" t="b">
        <v>1</v>
      </c>
      <c r="AF18" s="2" t="b">
        <v>1</v>
      </c>
      <c r="AG18" s="2" t="s">
        <v>140</v>
      </c>
      <c r="AH18" s="2" t="b">
        <v>0</v>
      </c>
      <c r="AI18" s="2" t="b">
        <v>0</v>
      </c>
      <c r="AJ18" s="2" t="b">
        <v>0</v>
      </c>
      <c r="AK18" s="2" t="b">
        <v>0</v>
      </c>
      <c r="AL18" s="2" t="b">
        <v>1</v>
      </c>
      <c r="AM18" s="2" t="b">
        <v>0</v>
      </c>
      <c r="AQ18" s="2" t="s">
        <v>141</v>
      </c>
      <c r="AR18" s="2" t="b">
        <v>1</v>
      </c>
      <c r="AS18" s="2" t="b">
        <v>0</v>
      </c>
      <c r="AT18" s="2" t="b">
        <v>0</v>
      </c>
      <c r="AU18" s="2" t="b">
        <v>1</v>
      </c>
      <c r="AV18" s="2" t="b">
        <v>0</v>
      </c>
      <c r="AW18" s="2" t="b">
        <v>0</v>
      </c>
      <c r="AX18" s="2" t="b">
        <v>0</v>
      </c>
      <c r="AY18" s="2" t="b">
        <v>0</v>
      </c>
      <c r="AZ18" s="2" t="b">
        <v>0</v>
      </c>
      <c r="BA18" s="2" t="b">
        <v>0</v>
      </c>
      <c r="BB18" s="2" t="b">
        <v>0</v>
      </c>
      <c r="BC18" s="2" t="b">
        <v>0</v>
      </c>
      <c r="BE18" s="2" t="b">
        <v>0</v>
      </c>
      <c r="BF18" s="2" t="b">
        <v>0</v>
      </c>
      <c r="BG18" s="2" t="b">
        <v>0</v>
      </c>
      <c r="BH18" s="2" t="b">
        <v>0</v>
      </c>
      <c r="BJ18" s="2" t="b">
        <v>0</v>
      </c>
      <c r="BK18" s="2" t="b">
        <v>0</v>
      </c>
      <c r="BL18" s="2" t="b">
        <v>0</v>
      </c>
      <c r="BM18" s="2" t="b">
        <v>0</v>
      </c>
      <c r="BN18" s="2">
        <v>17</v>
      </c>
    </row>
    <row r="19" spans="1:66" s="2" customFormat="1" ht="15" customHeight="1" x14ac:dyDescent="0.3">
      <c r="A19" s="7" t="s">
        <v>142</v>
      </c>
      <c r="B19" s="8" t="b">
        <v>1</v>
      </c>
      <c r="C19" s="2" t="s">
        <v>143</v>
      </c>
      <c r="D19" s="2" t="s">
        <v>74</v>
      </c>
      <c r="F19" s="2" t="b">
        <v>1</v>
      </c>
      <c r="G19" s="2" t="b">
        <v>1</v>
      </c>
      <c r="H19" s="2" t="b">
        <v>1</v>
      </c>
      <c r="I19" s="2" t="b">
        <v>0</v>
      </c>
      <c r="J19" s="2" t="b">
        <v>0</v>
      </c>
      <c r="K19" s="2" t="b">
        <v>0</v>
      </c>
      <c r="L19" s="2" t="s">
        <v>183</v>
      </c>
      <c r="M19" s="2" t="s">
        <v>97</v>
      </c>
      <c r="N19" s="2" t="s">
        <v>195</v>
      </c>
      <c r="O19" s="2" t="s">
        <v>70</v>
      </c>
      <c r="P19" s="2" t="b">
        <v>1</v>
      </c>
      <c r="Q19" s="2" t="b">
        <v>0</v>
      </c>
      <c r="S19" s="2" t="b">
        <v>0</v>
      </c>
      <c r="T19" s="2" t="b">
        <v>0</v>
      </c>
      <c r="U19" s="2" t="b">
        <v>0</v>
      </c>
      <c r="V19" s="2" t="b">
        <v>0</v>
      </c>
      <c r="W19" s="2" t="b">
        <v>0</v>
      </c>
      <c r="X19" s="2" t="b">
        <v>0</v>
      </c>
      <c r="Y19" s="2" t="b">
        <v>0</v>
      </c>
      <c r="Z19" s="2" t="b">
        <v>0</v>
      </c>
      <c r="AA19" s="2" t="b">
        <v>0</v>
      </c>
      <c r="AB19" s="2" t="b">
        <v>0</v>
      </c>
      <c r="AC19" s="2" t="b">
        <v>0</v>
      </c>
      <c r="AD19" s="2" t="b">
        <v>0</v>
      </c>
      <c r="AE19" s="2" t="b">
        <v>1</v>
      </c>
      <c r="AF19" s="2" t="b">
        <v>0</v>
      </c>
      <c r="AG19" s="2" t="s">
        <v>144</v>
      </c>
      <c r="AH19" s="2" t="b">
        <v>0</v>
      </c>
      <c r="AI19" s="2" t="b">
        <v>0</v>
      </c>
      <c r="AJ19" s="2" t="b">
        <v>0</v>
      </c>
      <c r="AK19" s="2" t="b">
        <v>0</v>
      </c>
      <c r="AL19" s="2" t="b">
        <v>0</v>
      </c>
      <c r="AM19" s="2" t="b">
        <v>0</v>
      </c>
      <c r="AQ19" s="3" t="s">
        <v>145</v>
      </c>
      <c r="AR19" s="2" t="b">
        <v>0</v>
      </c>
      <c r="AS19" s="2" t="b">
        <v>0</v>
      </c>
      <c r="AT19" s="2" t="b">
        <v>0</v>
      </c>
      <c r="AU19" s="2" t="b">
        <v>1</v>
      </c>
      <c r="AV19" s="2" t="b">
        <v>0</v>
      </c>
      <c r="AW19" s="2" t="b">
        <v>0</v>
      </c>
      <c r="AX19" s="2" t="b">
        <v>0</v>
      </c>
      <c r="AY19" s="2" t="b">
        <v>0</v>
      </c>
      <c r="AZ19" s="2" t="b">
        <v>1</v>
      </c>
      <c r="BA19" s="2" t="b">
        <v>1</v>
      </c>
      <c r="BB19" s="2" t="b">
        <v>0</v>
      </c>
      <c r="BC19" s="2" t="b">
        <v>1</v>
      </c>
      <c r="BE19" s="2" t="b">
        <v>1</v>
      </c>
      <c r="BF19" s="2" t="b">
        <v>1</v>
      </c>
      <c r="BG19" s="2" t="b">
        <v>0</v>
      </c>
      <c r="BH19" s="2" t="b">
        <v>1</v>
      </c>
      <c r="BJ19" s="2" t="b">
        <v>1</v>
      </c>
      <c r="BK19" s="2" t="b">
        <v>0</v>
      </c>
      <c r="BL19" s="2" t="b">
        <v>0</v>
      </c>
      <c r="BM19" s="2" t="b">
        <v>0</v>
      </c>
      <c r="BN19" s="2">
        <v>18</v>
      </c>
    </row>
    <row r="20" spans="1:66" s="2" customFormat="1" ht="15" customHeight="1" x14ac:dyDescent="0.3">
      <c r="A20" s="7" t="s">
        <v>146</v>
      </c>
      <c r="B20" s="8" t="b">
        <v>1</v>
      </c>
      <c r="C20" s="2" t="s">
        <v>147</v>
      </c>
      <c r="D20" s="2" t="s">
        <v>74</v>
      </c>
      <c r="F20" s="2" t="b">
        <v>1</v>
      </c>
      <c r="G20" s="2" t="b">
        <v>1</v>
      </c>
      <c r="H20" s="2" t="b">
        <v>1</v>
      </c>
      <c r="I20" s="2" t="b">
        <v>1</v>
      </c>
      <c r="J20" s="2" t="b">
        <v>0</v>
      </c>
      <c r="K20" s="2" t="b">
        <v>0</v>
      </c>
      <c r="L20" s="2" t="s">
        <v>148</v>
      </c>
      <c r="M20" s="2" t="s">
        <v>68</v>
      </c>
      <c r="O20" s="2" t="s">
        <v>70</v>
      </c>
      <c r="P20" s="2" t="b">
        <v>1</v>
      </c>
      <c r="Q20" s="2" t="b">
        <v>0</v>
      </c>
      <c r="S20" s="2" t="b">
        <v>0</v>
      </c>
      <c r="T20" s="2" t="b">
        <v>1</v>
      </c>
      <c r="U20" s="2" t="b">
        <v>1</v>
      </c>
      <c r="V20" s="2" t="b">
        <v>1</v>
      </c>
      <c r="W20" s="2" t="b">
        <v>1</v>
      </c>
      <c r="X20" s="2" t="b">
        <v>1</v>
      </c>
      <c r="Y20" s="2" t="b">
        <v>1</v>
      </c>
      <c r="Z20" s="2" t="b">
        <v>1</v>
      </c>
      <c r="AA20" s="2" t="b">
        <v>1</v>
      </c>
      <c r="AB20" s="2" t="b">
        <v>1</v>
      </c>
      <c r="AC20" s="2" t="b">
        <v>1</v>
      </c>
      <c r="AD20" s="2" t="b">
        <v>0</v>
      </c>
      <c r="AE20" s="2" t="b">
        <v>0</v>
      </c>
      <c r="AF20" s="2" t="b">
        <v>1</v>
      </c>
      <c r="AG20" s="2" t="s">
        <v>149</v>
      </c>
      <c r="AH20" s="2" t="b">
        <v>0</v>
      </c>
      <c r="AI20" s="2" t="b">
        <v>0</v>
      </c>
      <c r="AJ20" s="2" t="b">
        <v>0</v>
      </c>
      <c r="AK20" s="2" t="b">
        <v>0</v>
      </c>
      <c r="AL20" s="2" t="b">
        <v>1</v>
      </c>
      <c r="AM20" s="2" t="b">
        <v>0</v>
      </c>
      <c r="AO20" s="2" t="s">
        <v>150</v>
      </c>
      <c r="AQ20" s="3" t="s">
        <v>151</v>
      </c>
      <c r="AR20" s="2" t="b">
        <v>1</v>
      </c>
      <c r="AS20" s="2" t="b">
        <v>1</v>
      </c>
      <c r="AT20" s="2" t="b">
        <v>1</v>
      </c>
      <c r="AU20" s="2" t="b">
        <v>1</v>
      </c>
      <c r="AV20" s="2" t="b">
        <v>0</v>
      </c>
      <c r="AW20" s="2" t="b">
        <v>1</v>
      </c>
      <c r="AX20" s="2" t="b">
        <v>1</v>
      </c>
      <c r="AY20" s="2" t="b">
        <v>0</v>
      </c>
      <c r="AZ20" s="2" t="b">
        <v>1</v>
      </c>
      <c r="BA20" s="2" t="b">
        <v>1</v>
      </c>
      <c r="BB20" s="2" t="b">
        <v>0</v>
      </c>
      <c r="BC20" s="2" t="b">
        <v>0</v>
      </c>
      <c r="BE20" s="2" t="b">
        <v>1</v>
      </c>
      <c r="BF20" s="2" t="b">
        <v>1</v>
      </c>
      <c r="BG20" s="2" t="b">
        <v>0</v>
      </c>
      <c r="BH20" s="2" t="b">
        <v>0</v>
      </c>
      <c r="BJ20" s="2" t="b">
        <v>0</v>
      </c>
      <c r="BK20" s="2" t="b">
        <v>1</v>
      </c>
      <c r="BL20" s="2" t="b">
        <v>0</v>
      </c>
      <c r="BM20" s="2" t="b">
        <v>0</v>
      </c>
      <c r="BN20" s="2">
        <v>19</v>
      </c>
    </row>
    <row r="21" spans="1:66" s="2" customFormat="1" ht="15" customHeight="1" x14ac:dyDescent="0.3">
      <c r="A21" s="7" t="s">
        <v>152</v>
      </c>
      <c r="B21" s="8" t="b">
        <v>1</v>
      </c>
      <c r="C21" s="2" t="s">
        <v>153</v>
      </c>
      <c r="D21" s="2" t="s">
        <v>67</v>
      </c>
      <c r="F21" s="2" t="b">
        <v>1</v>
      </c>
      <c r="G21" s="2" t="b">
        <v>1</v>
      </c>
      <c r="H21" s="2" t="b">
        <v>1</v>
      </c>
      <c r="I21" s="2" t="b">
        <v>0</v>
      </c>
      <c r="J21" s="2" t="b">
        <v>0</v>
      </c>
      <c r="K21" s="2" t="b">
        <v>0</v>
      </c>
      <c r="M21" s="2" t="s">
        <v>68</v>
      </c>
      <c r="O21" s="2" t="s">
        <v>75</v>
      </c>
      <c r="P21" s="2" t="b">
        <v>0</v>
      </c>
      <c r="Q21" s="2" t="b">
        <v>0</v>
      </c>
      <c r="S21" s="2" t="b">
        <v>1</v>
      </c>
      <c r="T21" s="2" t="b">
        <v>0</v>
      </c>
      <c r="U21" s="2" t="b">
        <v>0</v>
      </c>
      <c r="V21" s="2" t="b">
        <v>0</v>
      </c>
      <c r="W21" s="2" t="b">
        <v>0</v>
      </c>
      <c r="X21" s="2" t="b">
        <v>0</v>
      </c>
      <c r="Y21" s="2" t="b">
        <v>0</v>
      </c>
      <c r="Z21" s="2" t="b">
        <v>1</v>
      </c>
      <c r="AA21" s="2" t="b">
        <v>0</v>
      </c>
      <c r="AB21" s="2" t="b">
        <v>0</v>
      </c>
      <c r="AC21" s="2" t="b">
        <v>1</v>
      </c>
      <c r="AD21" s="2" t="b">
        <v>0</v>
      </c>
      <c r="AE21" s="2" t="b">
        <v>0</v>
      </c>
      <c r="AF21" s="2" t="b">
        <v>0</v>
      </c>
      <c r="AG21" s="2" t="s">
        <v>154</v>
      </c>
      <c r="AH21" s="2" t="b">
        <v>0</v>
      </c>
      <c r="AI21" s="2" t="b">
        <v>0</v>
      </c>
      <c r="AJ21" s="2" t="b">
        <v>0</v>
      </c>
      <c r="AK21" s="2" t="b">
        <v>0</v>
      </c>
      <c r="AL21" s="2" t="b">
        <v>0</v>
      </c>
      <c r="AM21" s="2" t="b">
        <v>0</v>
      </c>
      <c r="AR21" s="2" t="b">
        <v>1</v>
      </c>
      <c r="AS21" s="2" t="b">
        <v>0</v>
      </c>
      <c r="AT21" s="2" t="b">
        <v>0</v>
      </c>
      <c r="AU21" s="2" t="b">
        <v>1</v>
      </c>
      <c r="AV21" s="2" t="b">
        <v>0</v>
      </c>
      <c r="AW21" s="2" t="b">
        <v>0</v>
      </c>
      <c r="AX21" s="2" t="b">
        <v>0</v>
      </c>
      <c r="AY21" s="2" t="b">
        <v>0</v>
      </c>
      <c r="AZ21" s="2" t="b">
        <v>1</v>
      </c>
      <c r="BA21" s="2" t="b">
        <v>0</v>
      </c>
      <c r="BB21" s="2" t="b">
        <v>0</v>
      </c>
      <c r="BC21" s="2" t="b">
        <v>0</v>
      </c>
      <c r="BE21" s="2" t="b">
        <v>1</v>
      </c>
      <c r="BF21" s="2" t="b">
        <v>0</v>
      </c>
      <c r="BG21" s="2" t="b">
        <v>0</v>
      </c>
      <c r="BH21" s="2" t="b">
        <v>0</v>
      </c>
      <c r="BJ21" s="2" t="b">
        <v>0</v>
      </c>
      <c r="BK21" s="2" t="b">
        <v>0</v>
      </c>
      <c r="BL21" s="2" t="b">
        <v>0</v>
      </c>
      <c r="BM21" s="2" t="b">
        <v>0</v>
      </c>
      <c r="BN21" s="2">
        <v>20</v>
      </c>
    </row>
    <row r="22" spans="1:66" s="2" customFormat="1" ht="15" customHeight="1" x14ac:dyDescent="0.3">
      <c r="A22" s="7" t="s">
        <v>155</v>
      </c>
      <c r="B22" s="8" t="b">
        <v>1</v>
      </c>
      <c r="C22" s="2" t="s">
        <v>156</v>
      </c>
      <c r="D22" s="2" t="s">
        <v>67</v>
      </c>
      <c r="F22" s="2" t="b">
        <v>1</v>
      </c>
      <c r="G22" s="2" t="b">
        <v>1</v>
      </c>
      <c r="H22" s="2" t="b">
        <v>1</v>
      </c>
      <c r="I22" s="2" t="b">
        <v>0</v>
      </c>
      <c r="J22" s="2" t="b">
        <v>0</v>
      </c>
      <c r="K22" s="2" t="b">
        <v>0</v>
      </c>
      <c r="L22" s="2" t="s">
        <v>189</v>
      </c>
      <c r="M22" s="2" t="s">
        <v>97</v>
      </c>
      <c r="N22" s="2" t="s">
        <v>157</v>
      </c>
      <c r="O22" s="2" t="s">
        <v>70</v>
      </c>
      <c r="P22" s="2" t="b">
        <v>0</v>
      </c>
      <c r="Q22" s="2" t="b">
        <v>0</v>
      </c>
      <c r="S22" s="2" t="b">
        <v>1</v>
      </c>
      <c r="T22" s="2" t="b">
        <v>0</v>
      </c>
      <c r="U22" s="2" t="b">
        <v>0</v>
      </c>
      <c r="V22" s="2" t="b">
        <v>0</v>
      </c>
      <c r="W22" s="2" t="b">
        <v>0</v>
      </c>
      <c r="X22" s="2" t="b">
        <v>0</v>
      </c>
      <c r="Y22" s="2" t="b">
        <v>0</v>
      </c>
      <c r="Z22" s="2" t="b">
        <v>0</v>
      </c>
      <c r="AA22" s="2" t="b">
        <v>1</v>
      </c>
      <c r="AB22" s="2" t="b">
        <v>1</v>
      </c>
      <c r="AC22" s="2" t="b">
        <v>1</v>
      </c>
      <c r="AD22" s="2" t="b">
        <v>0</v>
      </c>
      <c r="AE22" s="2" t="b">
        <v>0</v>
      </c>
      <c r="AF22" s="2" t="b">
        <v>0</v>
      </c>
      <c r="AH22" s="2" t="b">
        <v>1</v>
      </c>
      <c r="AI22" s="2" t="b">
        <v>1</v>
      </c>
      <c r="AJ22" s="2" t="b">
        <v>1</v>
      </c>
      <c r="AK22" s="2" t="b">
        <v>1</v>
      </c>
      <c r="AL22" s="2" t="b">
        <v>0</v>
      </c>
      <c r="AM22" s="2" t="b">
        <v>0</v>
      </c>
      <c r="AQ22" s="2" t="s">
        <v>158</v>
      </c>
      <c r="AR22" s="2" t="b">
        <v>1</v>
      </c>
      <c r="AS22" s="2" t="b">
        <v>0</v>
      </c>
      <c r="AT22" s="2" t="b">
        <v>0</v>
      </c>
      <c r="AU22" s="2" t="b">
        <v>0</v>
      </c>
      <c r="AV22" s="2" t="b">
        <v>0</v>
      </c>
      <c r="AW22" s="2" t="b">
        <v>1</v>
      </c>
      <c r="AX22" s="2" t="b">
        <v>0</v>
      </c>
      <c r="AY22" s="2" t="b">
        <v>0</v>
      </c>
      <c r="AZ22" s="2" t="b">
        <v>0</v>
      </c>
      <c r="BA22" s="2" t="b">
        <v>1</v>
      </c>
      <c r="BB22" s="2" t="b">
        <v>0</v>
      </c>
      <c r="BC22" s="2" t="b">
        <v>0</v>
      </c>
      <c r="BE22" s="2" t="b">
        <v>0</v>
      </c>
      <c r="BF22" s="2" t="b">
        <v>1</v>
      </c>
      <c r="BG22" s="2" t="b">
        <v>0</v>
      </c>
      <c r="BH22" s="2" t="b">
        <v>0</v>
      </c>
      <c r="BJ22" s="2" t="b">
        <v>0</v>
      </c>
      <c r="BK22" s="2" t="b">
        <v>0</v>
      </c>
      <c r="BL22" s="2" t="b">
        <v>1</v>
      </c>
      <c r="BM22" s="2" t="b">
        <v>1</v>
      </c>
      <c r="BN22" s="2">
        <v>21</v>
      </c>
    </row>
    <row r="23" spans="1:66" s="2" customFormat="1" ht="15" customHeight="1" x14ac:dyDescent="0.3">
      <c r="A23" s="7" t="s">
        <v>159</v>
      </c>
      <c r="B23" s="8" t="b">
        <v>1</v>
      </c>
      <c r="C23" s="2" t="s">
        <v>160</v>
      </c>
      <c r="D23" s="2" t="s">
        <v>67</v>
      </c>
      <c r="E23" s="2" t="s">
        <v>161</v>
      </c>
      <c r="F23" s="2" t="b">
        <v>1</v>
      </c>
      <c r="G23" s="2" t="b">
        <v>1</v>
      </c>
      <c r="H23" s="2" t="b">
        <v>1</v>
      </c>
      <c r="I23" s="2" t="b">
        <v>0</v>
      </c>
      <c r="J23" s="2" t="b">
        <v>0</v>
      </c>
      <c r="K23" s="2" t="b">
        <v>0</v>
      </c>
      <c r="M23" s="2" t="s">
        <v>68</v>
      </c>
      <c r="O23" s="2" t="s">
        <v>75</v>
      </c>
      <c r="P23" s="2" t="b">
        <v>0</v>
      </c>
      <c r="Q23" s="2" t="b">
        <v>0</v>
      </c>
      <c r="S23" s="2" t="b">
        <v>1</v>
      </c>
      <c r="T23" s="2" t="b">
        <v>0</v>
      </c>
      <c r="U23" s="2" t="b">
        <v>0</v>
      </c>
      <c r="V23" s="2" t="b">
        <v>0</v>
      </c>
      <c r="W23" s="2" t="b">
        <v>0</v>
      </c>
      <c r="X23" s="2" t="b">
        <v>0</v>
      </c>
      <c r="Y23" s="2" t="b">
        <v>0</v>
      </c>
      <c r="Z23" s="2" t="b">
        <v>0</v>
      </c>
      <c r="AA23" s="2" t="b">
        <v>0</v>
      </c>
      <c r="AB23" s="2" t="b">
        <v>0</v>
      </c>
      <c r="AC23" s="2" t="b">
        <v>0</v>
      </c>
      <c r="AD23" s="2" t="b">
        <v>0</v>
      </c>
      <c r="AE23" s="2" t="b">
        <v>1</v>
      </c>
      <c r="AF23" s="2" t="b">
        <v>0</v>
      </c>
      <c r="AG23" s="2" t="s">
        <v>162</v>
      </c>
      <c r="AH23" s="2" t="b">
        <v>0</v>
      </c>
      <c r="AI23" s="2" t="b">
        <v>0</v>
      </c>
      <c r="AJ23" s="2" t="b">
        <v>0</v>
      </c>
      <c r="AK23" s="2" t="b">
        <v>0</v>
      </c>
      <c r="AL23" s="2" t="b">
        <v>0</v>
      </c>
      <c r="AM23" s="2" t="b">
        <v>0</v>
      </c>
      <c r="AQ23" s="2" t="s">
        <v>163</v>
      </c>
      <c r="AR23" s="2" t="b">
        <v>0</v>
      </c>
      <c r="AS23" s="2" t="b">
        <v>0</v>
      </c>
      <c r="AT23" s="2" t="b">
        <v>0</v>
      </c>
      <c r="AU23" s="2" t="b">
        <v>0</v>
      </c>
      <c r="AV23" s="2" t="b">
        <v>1</v>
      </c>
      <c r="AW23" s="2" t="b">
        <v>0</v>
      </c>
      <c r="AX23" s="2" t="b">
        <v>0</v>
      </c>
      <c r="AY23" s="2" t="b">
        <v>0</v>
      </c>
      <c r="AZ23" s="2" t="b">
        <v>1</v>
      </c>
      <c r="BA23" s="2" t="b">
        <v>0</v>
      </c>
      <c r="BB23" s="2" t="b">
        <v>0</v>
      </c>
      <c r="BC23" s="2" t="b">
        <v>0</v>
      </c>
      <c r="BE23" s="2" t="b">
        <v>1</v>
      </c>
      <c r="BF23" s="2" t="b">
        <v>0</v>
      </c>
      <c r="BG23" s="2" t="b">
        <v>0</v>
      </c>
      <c r="BH23" s="2" t="b">
        <v>0</v>
      </c>
      <c r="BJ23" s="2" t="b">
        <v>0</v>
      </c>
      <c r="BK23" s="2" t="b">
        <v>0</v>
      </c>
      <c r="BL23" s="2" t="b">
        <v>0</v>
      </c>
      <c r="BM23" s="2" t="b">
        <v>1</v>
      </c>
      <c r="BN23" s="2">
        <v>22</v>
      </c>
    </row>
    <row r="24" spans="1:66" s="2" customFormat="1" ht="15" customHeight="1" x14ac:dyDescent="0.3">
      <c r="A24" s="9" t="s">
        <v>164</v>
      </c>
      <c r="B24" s="10" t="b">
        <v>0</v>
      </c>
      <c r="C24" t="s">
        <v>165</v>
      </c>
      <c r="D24" t="s">
        <v>74</v>
      </c>
      <c r="E24"/>
      <c r="F24" t="b">
        <v>1</v>
      </c>
      <c r="G24" t="b">
        <v>1</v>
      </c>
      <c r="H24" t="b">
        <v>1</v>
      </c>
      <c r="I24" t="b">
        <v>0</v>
      </c>
      <c r="J24" t="b">
        <v>0</v>
      </c>
      <c r="K24" t="b">
        <v>0</v>
      </c>
      <c r="L24" t="s">
        <v>184</v>
      </c>
      <c r="M24" t="s">
        <v>97</v>
      </c>
      <c r="N24" t="s">
        <v>166</v>
      </c>
      <c r="O24" t="s">
        <v>70</v>
      </c>
      <c r="P24" t="b">
        <v>1</v>
      </c>
      <c r="Q24" t="b">
        <v>0</v>
      </c>
      <c r="R24"/>
      <c r="S24" t="b">
        <v>0</v>
      </c>
      <c r="T24" t="b">
        <v>1</v>
      </c>
      <c r="U24" t="b">
        <v>1</v>
      </c>
      <c r="V24" t="b">
        <v>1</v>
      </c>
      <c r="W24" t="b">
        <v>0</v>
      </c>
      <c r="X24" t="b">
        <v>1</v>
      </c>
      <c r="Y24" t="b">
        <v>1</v>
      </c>
      <c r="Z24" t="b">
        <v>1</v>
      </c>
      <c r="AA24" t="b">
        <v>1</v>
      </c>
      <c r="AB24" t="b">
        <v>1</v>
      </c>
      <c r="AC24" t="b">
        <v>1</v>
      </c>
      <c r="AD24" t="b">
        <v>0</v>
      </c>
      <c r="AE24" t="b">
        <v>1</v>
      </c>
      <c r="AF24" t="b">
        <v>1</v>
      </c>
      <c r="AG24" t="s">
        <v>167</v>
      </c>
      <c r="AH24" t="b">
        <v>0</v>
      </c>
      <c r="AI24" t="b">
        <v>0</v>
      </c>
      <c r="AJ24" t="b">
        <v>0</v>
      </c>
      <c r="AK24" t="b">
        <v>0</v>
      </c>
      <c r="AL24" t="b">
        <v>0</v>
      </c>
      <c r="AM24" t="b">
        <v>0</v>
      </c>
      <c r="AN24"/>
      <c r="AO24"/>
      <c r="AP24"/>
      <c r="AQ24"/>
      <c r="AR24" t="b">
        <v>1</v>
      </c>
      <c r="AS24" t="b">
        <v>0</v>
      </c>
      <c r="AT24" t="b">
        <v>1</v>
      </c>
      <c r="AU24" t="b">
        <v>0</v>
      </c>
      <c r="AV24" t="b">
        <v>1</v>
      </c>
      <c r="AW24" t="b">
        <v>0</v>
      </c>
      <c r="AX24" t="b">
        <v>0</v>
      </c>
      <c r="AY24" t="b">
        <v>0</v>
      </c>
      <c r="AZ24" t="b">
        <v>0</v>
      </c>
      <c r="BA24" t="b">
        <v>1</v>
      </c>
      <c r="BB24" t="b">
        <v>1</v>
      </c>
      <c r="BC24" t="b">
        <v>1</v>
      </c>
      <c r="BD24"/>
      <c r="BE24" t="b">
        <v>0</v>
      </c>
      <c r="BF24" t="b">
        <v>1</v>
      </c>
      <c r="BG24" t="b">
        <v>1</v>
      </c>
      <c r="BH24" t="b">
        <v>1</v>
      </c>
      <c r="BI24" t="s">
        <v>168</v>
      </c>
      <c r="BJ24" t="b">
        <v>0</v>
      </c>
      <c r="BK24" t="b">
        <v>0</v>
      </c>
      <c r="BL24" t="b">
        <v>0</v>
      </c>
      <c r="BM24" t="b">
        <v>0</v>
      </c>
      <c r="BN24">
        <v>23</v>
      </c>
    </row>
    <row r="25" spans="1:66" s="2" customFormat="1" ht="15" customHeight="1" x14ac:dyDescent="0.3">
      <c r="A25" s="9" t="s">
        <v>169</v>
      </c>
      <c r="B25" s="10" t="b">
        <v>0</v>
      </c>
      <c r="C25" t="s">
        <v>170</v>
      </c>
      <c r="D25" t="s">
        <v>74</v>
      </c>
      <c r="E25"/>
      <c r="F25" t="b">
        <v>1</v>
      </c>
      <c r="G25" t="b">
        <v>1</v>
      </c>
      <c r="H25" t="b">
        <v>1</v>
      </c>
      <c r="I25" t="b">
        <v>0</v>
      </c>
      <c r="J25" t="b">
        <v>0</v>
      </c>
      <c r="K25" t="b">
        <v>0</v>
      </c>
      <c r="L25"/>
      <c r="M25" t="s">
        <v>68</v>
      </c>
      <c r="N25"/>
      <c r="O25" t="s">
        <v>75</v>
      </c>
      <c r="P25" t="b">
        <v>1</v>
      </c>
      <c r="Q25" t="b">
        <v>0</v>
      </c>
      <c r="R25"/>
      <c r="S25" t="b">
        <v>0</v>
      </c>
      <c r="T25" t="b">
        <v>1</v>
      </c>
      <c r="U25" t="b">
        <v>1</v>
      </c>
      <c r="V25" t="b">
        <v>1</v>
      </c>
      <c r="W25" t="b">
        <v>0</v>
      </c>
      <c r="X25" t="b">
        <v>1</v>
      </c>
      <c r="Y25" t="b">
        <v>1</v>
      </c>
      <c r="Z25" t="b">
        <v>1</v>
      </c>
      <c r="AA25" t="b">
        <v>1</v>
      </c>
      <c r="AB25" t="b">
        <v>1</v>
      </c>
      <c r="AC25" t="b">
        <v>1</v>
      </c>
      <c r="AD25" t="b">
        <v>0</v>
      </c>
      <c r="AE25" t="b">
        <v>0</v>
      </c>
      <c r="AF25" t="b">
        <v>0</v>
      </c>
      <c r="AG25" t="s">
        <v>171</v>
      </c>
      <c r="AH25" t="b">
        <v>0</v>
      </c>
      <c r="AI25" t="b">
        <v>0</v>
      </c>
      <c r="AJ25" t="b">
        <v>0</v>
      </c>
      <c r="AK25" t="b">
        <v>0</v>
      </c>
      <c r="AL25" t="b">
        <v>0</v>
      </c>
      <c r="AM25" t="b">
        <v>0</v>
      </c>
      <c r="AN25"/>
      <c r="AO25"/>
      <c r="AP25"/>
      <c r="AQ25"/>
      <c r="AR25" t="b">
        <v>1</v>
      </c>
      <c r="AS25" t="b">
        <v>0</v>
      </c>
      <c r="AT25" t="b">
        <v>0</v>
      </c>
      <c r="AU25" t="b">
        <v>0</v>
      </c>
      <c r="AV25" t="b">
        <v>1</v>
      </c>
      <c r="AW25" t="b">
        <v>0</v>
      </c>
      <c r="AX25" t="b">
        <v>0</v>
      </c>
      <c r="AY25" t="b">
        <v>0</v>
      </c>
      <c r="AZ25" t="b">
        <v>1</v>
      </c>
      <c r="BA25" t="b">
        <v>1</v>
      </c>
      <c r="BB25" t="b">
        <v>0</v>
      </c>
      <c r="BC25" t="b">
        <v>0</v>
      </c>
      <c r="BD25"/>
      <c r="BE25" t="b">
        <v>1</v>
      </c>
      <c r="BF25" t="b">
        <v>1</v>
      </c>
      <c r="BG25" t="b">
        <v>0</v>
      </c>
      <c r="BH25" t="b">
        <v>0</v>
      </c>
      <c r="BI25"/>
      <c r="BJ25" t="b">
        <v>0</v>
      </c>
      <c r="BK25" t="b">
        <v>0</v>
      </c>
      <c r="BL25" t="b">
        <v>0</v>
      </c>
      <c r="BM25" t="b">
        <v>0</v>
      </c>
      <c r="BN25">
        <v>24</v>
      </c>
    </row>
    <row r="26" spans="1:66" s="2" customFormat="1" ht="15" customHeight="1" x14ac:dyDescent="0.3">
      <c r="A26" s="9" t="s">
        <v>172</v>
      </c>
      <c r="B26" s="10" t="b">
        <v>0</v>
      </c>
      <c r="C26" t="s">
        <v>173</v>
      </c>
      <c r="D26" t="s">
        <v>67</v>
      </c>
      <c r="E26"/>
      <c r="F26" t="b">
        <v>1</v>
      </c>
      <c r="G26" t="b">
        <v>1</v>
      </c>
      <c r="H26" t="b">
        <v>1</v>
      </c>
      <c r="I26" t="b">
        <v>0</v>
      </c>
      <c r="J26" t="b">
        <v>0</v>
      </c>
      <c r="K26" t="b">
        <v>0</v>
      </c>
      <c r="L26"/>
      <c r="M26" t="s">
        <v>68</v>
      </c>
      <c r="N26"/>
      <c r="O26" t="s">
        <v>75</v>
      </c>
      <c r="P26" t="b">
        <v>1</v>
      </c>
      <c r="Q26" t="b">
        <v>0</v>
      </c>
      <c r="R26"/>
      <c r="S26" t="b">
        <v>0</v>
      </c>
      <c r="T26" t="b">
        <v>1</v>
      </c>
      <c r="U26" t="b">
        <v>0</v>
      </c>
      <c r="V26" t="b">
        <v>0</v>
      </c>
      <c r="W26" t="b">
        <v>0</v>
      </c>
      <c r="X26" t="b">
        <v>1</v>
      </c>
      <c r="Y26" t="b">
        <v>1</v>
      </c>
      <c r="Z26" t="b">
        <v>1</v>
      </c>
      <c r="AA26" t="b">
        <v>1</v>
      </c>
      <c r="AB26" t="b">
        <v>1</v>
      </c>
      <c r="AC26" t="b">
        <v>1</v>
      </c>
      <c r="AD26" t="b">
        <v>0</v>
      </c>
      <c r="AE26" t="b">
        <v>1</v>
      </c>
      <c r="AF26" t="b">
        <v>0</v>
      </c>
      <c r="AG26" t="s">
        <v>174</v>
      </c>
      <c r="AH26" t="b">
        <v>0</v>
      </c>
      <c r="AI26" t="b">
        <v>0</v>
      </c>
      <c r="AJ26" t="b">
        <v>0</v>
      </c>
      <c r="AK26" t="b">
        <v>0</v>
      </c>
      <c r="AL26" t="b">
        <v>0</v>
      </c>
      <c r="AM26" t="b">
        <v>0</v>
      </c>
      <c r="AN26"/>
      <c r="AO26"/>
      <c r="AP26"/>
      <c r="AQ26"/>
      <c r="AR26" t="b">
        <v>1</v>
      </c>
      <c r="AS26" t="b">
        <v>0</v>
      </c>
      <c r="AT26" t="b">
        <v>0</v>
      </c>
      <c r="AU26" t="b">
        <v>0</v>
      </c>
      <c r="AV26" t="b">
        <v>0</v>
      </c>
      <c r="AW26" t="b">
        <v>0</v>
      </c>
      <c r="AX26" t="b">
        <v>0</v>
      </c>
      <c r="AY26" t="b">
        <v>0</v>
      </c>
      <c r="AZ26" t="b">
        <v>1</v>
      </c>
      <c r="BA26" t="b">
        <v>1</v>
      </c>
      <c r="BB26" t="b">
        <v>0</v>
      </c>
      <c r="BC26" t="b">
        <v>0</v>
      </c>
      <c r="BD26"/>
      <c r="BE26" t="b">
        <v>1</v>
      </c>
      <c r="BF26" t="b">
        <v>1</v>
      </c>
      <c r="BG26" t="b">
        <v>0</v>
      </c>
      <c r="BH26" t="b">
        <v>0</v>
      </c>
      <c r="BI26"/>
      <c r="BJ26" t="b">
        <v>0</v>
      </c>
      <c r="BK26" t="b">
        <v>0</v>
      </c>
      <c r="BL26" t="b">
        <v>0</v>
      </c>
      <c r="BM26" t="b">
        <v>0</v>
      </c>
      <c r="BN26">
        <v>25</v>
      </c>
    </row>
    <row r="27" spans="1:66" s="2" customFormat="1" ht="15" customHeight="1" x14ac:dyDescent="0.3">
      <c r="A27" s="9" t="s">
        <v>175</v>
      </c>
      <c r="B27" s="10" t="b">
        <v>0</v>
      </c>
      <c r="C27" t="s">
        <v>176</v>
      </c>
      <c r="D27" t="s">
        <v>67</v>
      </c>
      <c r="E27"/>
      <c r="F27" t="b">
        <v>1</v>
      </c>
      <c r="G27" t="b">
        <v>1</v>
      </c>
      <c r="H27" t="b">
        <v>1</v>
      </c>
      <c r="I27" t="b">
        <v>0</v>
      </c>
      <c r="J27" t="b">
        <v>0</v>
      </c>
      <c r="K27" t="b">
        <v>0</v>
      </c>
      <c r="L27"/>
      <c r="M27" t="s">
        <v>68</v>
      </c>
      <c r="N27"/>
      <c r="O27" t="s">
        <v>75</v>
      </c>
      <c r="P27" t="b">
        <v>1</v>
      </c>
      <c r="Q27" t="b">
        <v>1</v>
      </c>
      <c r="R27"/>
      <c r="S27" t="b">
        <v>0</v>
      </c>
      <c r="T27" t="b">
        <v>0</v>
      </c>
      <c r="U27" t="b">
        <v>0</v>
      </c>
      <c r="V27" t="b">
        <v>0</v>
      </c>
      <c r="W27" t="b">
        <v>0</v>
      </c>
      <c r="X27" t="b">
        <v>0</v>
      </c>
      <c r="Y27" t="b">
        <v>0</v>
      </c>
      <c r="Z27" t="b">
        <v>0</v>
      </c>
      <c r="AA27" t="b">
        <v>0</v>
      </c>
      <c r="AB27" t="b">
        <v>0</v>
      </c>
      <c r="AC27" t="b">
        <v>0</v>
      </c>
      <c r="AD27" t="b">
        <v>0</v>
      </c>
      <c r="AE27" t="b">
        <v>1</v>
      </c>
      <c r="AF27" t="b">
        <v>0</v>
      </c>
      <c r="AG27" t="s">
        <v>177</v>
      </c>
      <c r="AH27" t="b">
        <v>0</v>
      </c>
      <c r="AI27" t="b">
        <v>0</v>
      </c>
      <c r="AJ27" t="b">
        <v>0</v>
      </c>
      <c r="AK27" t="b">
        <v>0</v>
      </c>
      <c r="AL27" t="b">
        <v>0</v>
      </c>
      <c r="AM27" t="b">
        <v>0</v>
      </c>
      <c r="AN27"/>
      <c r="AO27"/>
      <c r="AP27"/>
      <c r="AQ27"/>
      <c r="AR27" t="b">
        <v>1</v>
      </c>
      <c r="AS27" t="b">
        <v>0</v>
      </c>
      <c r="AT27" t="b">
        <v>0</v>
      </c>
      <c r="AU27" t="b">
        <v>0</v>
      </c>
      <c r="AV27" t="b">
        <v>1</v>
      </c>
      <c r="AW27" t="b">
        <v>0</v>
      </c>
      <c r="AX27" t="b">
        <v>0</v>
      </c>
      <c r="AY27" t="b">
        <v>0</v>
      </c>
      <c r="AZ27" t="b">
        <v>1</v>
      </c>
      <c r="BA27" t="b">
        <v>0</v>
      </c>
      <c r="BB27" t="b">
        <v>0</v>
      </c>
      <c r="BC27" t="b">
        <v>0</v>
      </c>
      <c r="BD27"/>
      <c r="BE27" t="b">
        <v>1</v>
      </c>
      <c r="BF27" t="b">
        <v>0</v>
      </c>
      <c r="BG27" t="b">
        <v>0</v>
      </c>
      <c r="BH27" t="b">
        <v>0</v>
      </c>
      <c r="BI27"/>
      <c r="BJ27" t="b">
        <v>0</v>
      </c>
      <c r="BK27" t="b">
        <v>0</v>
      </c>
      <c r="BL27" t="b">
        <v>0</v>
      </c>
      <c r="BM27" t="b">
        <v>0</v>
      </c>
      <c r="BN27">
        <v>26</v>
      </c>
    </row>
    <row r="28" spans="1:66" s="2" customFormat="1" ht="15" customHeight="1" thickBot="1" x14ac:dyDescent="0.35">
      <c r="A28" s="12" t="s">
        <v>178</v>
      </c>
      <c r="B28" s="13" t="b">
        <v>1</v>
      </c>
      <c r="C28" s="2" t="s">
        <v>179</v>
      </c>
      <c r="D28" s="2" t="s">
        <v>67</v>
      </c>
      <c r="F28" s="2" t="b">
        <v>1</v>
      </c>
      <c r="G28" s="2" t="b">
        <v>1</v>
      </c>
      <c r="H28" s="2" t="b">
        <v>1</v>
      </c>
      <c r="I28" s="2" t="b">
        <v>0</v>
      </c>
      <c r="J28" s="2" t="b">
        <v>0</v>
      </c>
      <c r="K28" s="2" t="b">
        <v>0</v>
      </c>
      <c r="L28" s="2" t="s">
        <v>190</v>
      </c>
      <c r="M28" s="2" t="s">
        <v>68</v>
      </c>
      <c r="O28" s="2" t="s">
        <v>75</v>
      </c>
      <c r="P28" s="2" t="b">
        <v>0</v>
      </c>
      <c r="Q28" s="2" t="b">
        <v>0</v>
      </c>
      <c r="S28" s="2" t="b">
        <v>1</v>
      </c>
      <c r="T28" s="2" t="b">
        <v>1</v>
      </c>
      <c r="U28" s="2" t="b">
        <v>0</v>
      </c>
      <c r="V28" s="2" t="b">
        <v>0</v>
      </c>
      <c r="W28" s="2" t="b">
        <v>0</v>
      </c>
      <c r="X28" s="2" t="b">
        <v>0</v>
      </c>
      <c r="Y28" s="2" t="b">
        <v>0</v>
      </c>
      <c r="Z28" s="2" t="b">
        <v>0</v>
      </c>
      <c r="AA28" s="2" t="b">
        <v>0</v>
      </c>
      <c r="AB28" s="2" t="b">
        <v>1</v>
      </c>
      <c r="AC28" s="2" t="b">
        <v>1</v>
      </c>
      <c r="AD28" s="2" t="b">
        <v>0</v>
      </c>
      <c r="AE28" s="2" t="b">
        <v>1</v>
      </c>
      <c r="AF28" s="2" t="b">
        <v>0</v>
      </c>
      <c r="AG28" s="2" t="s">
        <v>180</v>
      </c>
      <c r="AH28" s="2" t="b">
        <v>0</v>
      </c>
      <c r="AI28" s="2" t="b">
        <v>0</v>
      </c>
      <c r="AJ28" s="2" t="b">
        <v>0</v>
      </c>
      <c r="AK28" s="2" t="b">
        <v>0</v>
      </c>
      <c r="AL28" s="2" t="b">
        <v>0</v>
      </c>
      <c r="AM28" s="2" t="b">
        <v>0</v>
      </c>
      <c r="AR28" s="2" t="b">
        <v>1</v>
      </c>
      <c r="AS28" s="2" t="b">
        <v>0</v>
      </c>
      <c r="AT28" s="2" t="b">
        <v>0</v>
      </c>
      <c r="AU28" s="2" t="b">
        <v>0</v>
      </c>
      <c r="AV28" s="2" t="b">
        <v>1</v>
      </c>
      <c r="AW28" s="2" t="b">
        <v>0</v>
      </c>
      <c r="AX28" s="2" t="b">
        <v>0</v>
      </c>
      <c r="AY28" s="2" t="b">
        <v>0</v>
      </c>
      <c r="AZ28" s="2" t="b">
        <v>1</v>
      </c>
      <c r="BA28" s="2" t="b">
        <v>1</v>
      </c>
      <c r="BB28" s="2" t="b">
        <v>0</v>
      </c>
      <c r="BC28" s="2" t="b">
        <v>0</v>
      </c>
      <c r="BE28" s="2" t="b">
        <v>1</v>
      </c>
      <c r="BF28" s="2" t="b">
        <v>1</v>
      </c>
      <c r="BG28" s="2" t="b">
        <v>0</v>
      </c>
      <c r="BH28" s="2" t="b">
        <v>0</v>
      </c>
      <c r="BJ28" s="2" t="b">
        <v>0</v>
      </c>
      <c r="BK28" s="2" t="b">
        <v>0</v>
      </c>
      <c r="BL28" s="2" t="b">
        <v>0</v>
      </c>
      <c r="BM28" s="2" t="b">
        <v>1</v>
      </c>
      <c r="BN28" s="2">
        <v>27</v>
      </c>
    </row>
    <row r="30" spans="1:66" ht="15" x14ac:dyDescent="0.25">
      <c r="C30" s="11" t="s">
        <v>198</v>
      </c>
      <c r="D30">
        <f>COUNTIF(D$2:D$28, "NSF-funded only")</f>
        <v>16</v>
      </c>
      <c r="E30" s="11" t="s">
        <v>196</v>
      </c>
      <c r="F30">
        <f t="shared" ref="F30:H30" si="0">COUNTIF(F$2:F$28,F2)</f>
        <v>25</v>
      </c>
      <c r="G30">
        <f t="shared" si="0"/>
        <v>26</v>
      </c>
      <c r="H30">
        <f t="shared" si="0"/>
        <v>26</v>
      </c>
      <c r="I30">
        <f>COUNTIF(I$2:I$28,TRUE)</f>
        <v>2</v>
      </c>
      <c r="J30">
        <f t="shared" ref="J30:K30" si="1">COUNTIF(J$2:J$28,TRUE)</f>
        <v>1</v>
      </c>
      <c r="K30">
        <f t="shared" si="1"/>
        <v>1</v>
      </c>
      <c r="L30" s="11" t="s">
        <v>206</v>
      </c>
      <c r="M30">
        <f>COUNTIF(M$2:M$28, "Applies to whole institution")</f>
        <v>19</v>
      </c>
      <c r="O30" s="11" t="s">
        <v>196</v>
      </c>
      <c r="P30">
        <f t="shared" ref="P30:AM30" si="2">COUNTIF(P$2:P$28,TRUE)</f>
        <v>20</v>
      </c>
      <c r="Q30">
        <f t="shared" si="2"/>
        <v>1</v>
      </c>
      <c r="R30" s="11" t="s">
        <v>196</v>
      </c>
      <c r="S30">
        <f t="shared" si="2"/>
        <v>6</v>
      </c>
      <c r="T30">
        <f t="shared" si="2"/>
        <v>11</v>
      </c>
      <c r="U30">
        <f t="shared" si="2"/>
        <v>8</v>
      </c>
      <c r="V30">
        <f t="shared" si="2"/>
        <v>8</v>
      </c>
      <c r="W30">
        <f t="shared" si="2"/>
        <v>3</v>
      </c>
      <c r="X30">
        <f t="shared" si="2"/>
        <v>9</v>
      </c>
      <c r="Y30">
        <f t="shared" si="2"/>
        <v>7</v>
      </c>
      <c r="Z30">
        <f t="shared" si="2"/>
        <v>8</v>
      </c>
      <c r="AA30">
        <f t="shared" si="2"/>
        <v>11</v>
      </c>
      <c r="AB30">
        <f t="shared" si="2"/>
        <v>13</v>
      </c>
      <c r="AC30">
        <f t="shared" si="2"/>
        <v>13</v>
      </c>
      <c r="AD30">
        <f t="shared" si="2"/>
        <v>1</v>
      </c>
      <c r="AE30">
        <f t="shared" si="2"/>
        <v>17</v>
      </c>
      <c r="AF30">
        <f t="shared" si="2"/>
        <v>9</v>
      </c>
      <c r="AG30" s="11" t="s">
        <v>196</v>
      </c>
      <c r="AH30">
        <f t="shared" si="2"/>
        <v>3</v>
      </c>
      <c r="AI30">
        <f t="shared" si="2"/>
        <v>4</v>
      </c>
      <c r="AJ30">
        <f t="shared" si="2"/>
        <v>1</v>
      </c>
      <c r="AK30">
        <f t="shared" si="2"/>
        <v>6</v>
      </c>
      <c r="AL30">
        <f t="shared" si="2"/>
        <v>3</v>
      </c>
      <c r="AM30">
        <f t="shared" si="2"/>
        <v>2</v>
      </c>
      <c r="AQ30" s="11" t="s">
        <v>196</v>
      </c>
      <c r="AR30">
        <f t="shared" ref="AR30:BC30" si="3">COUNTIF(AR2:AR28,TRUE)</f>
        <v>20</v>
      </c>
      <c r="AS30">
        <f t="shared" si="3"/>
        <v>2</v>
      </c>
      <c r="AT30">
        <f t="shared" si="3"/>
        <v>3</v>
      </c>
      <c r="AU30">
        <f t="shared" si="3"/>
        <v>8</v>
      </c>
      <c r="AV30">
        <f t="shared" si="3"/>
        <v>12</v>
      </c>
      <c r="AW30">
        <f t="shared" si="3"/>
        <v>5</v>
      </c>
      <c r="AX30">
        <f t="shared" si="3"/>
        <v>3</v>
      </c>
      <c r="AY30">
        <f t="shared" si="3"/>
        <v>3</v>
      </c>
      <c r="AZ30">
        <f t="shared" si="3"/>
        <v>21</v>
      </c>
      <c r="BA30">
        <f t="shared" si="3"/>
        <v>21</v>
      </c>
      <c r="BB30">
        <f t="shared" si="3"/>
        <v>5</v>
      </c>
      <c r="BC30">
        <f t="shared" si="3"/>
        <v>7</v>
      </c>
      <c r="BD30" s="11" t="s">
        <v>196</v>
      </c>
      <c r="BE30">
        <f t="shared" ref="BE30:BH30" si="4">COUNTIF(BE2:BE28,TRUE)</f>
        <v>21</v>
      </c>
      <c r="BF30">
        <f t="shared" si="4"/>
        <v>21</v>
      </c>
      <c r="BG30">
        <f t="shared" si="4"/>
        <v>5</v>
      </c>
      <c r="BH30">
        <f t="shared" si="4"/>
        <v>8</v>
      </c>
      <c r="BI30" s="11" t="s">
        <v>196</v>
      </c>
      <c r="BJ30">
        <f t="shared" ref="BJ30:BM30" si="5">COUNTIF(BJ2:BJ28,TRUE)</f>
        <v>7</v>
      </c>
      <c r="BK30">
        <f t="shared" si="5"/>
        <v>1</v>
      </c>
      <c r="BL30">
        <f t="shared" si="5"/>
        <v>1</v>
      </c>
      <c r="BM30">
        <f t="shared" si="5"/>
        <v>3</v>
      </c>
    </row>
    <row r="31" spans="1:66" ht="15" x14ac:dyDescent="0.25">
      <c r="C31" s="11" t="s">
        <v>199</v>
      </c>
      <c r="D31">
        <f>COUNTIF(D$2:D$28, "NIH-funded also")</f>
        <v>8</v>
      </c>
      <c r="E31" s="11" t="s">
        <v>1</v>
      </c>
      <c r="F31">
        <f>COUNTIFS($B2:$B28,TRUE,F$2:F$28,TRUE)</f>
        <v>13</v>
      </c>
      <c r="G31">
        <f t="shared" ref="G31:I31" si="6">COUNTIFS($B2:$B28,TRUE,G$2:G$28,TRUE)</f>
        <v>14</v>
      </c>
      <c r="H31">
        <f t="shared" si="6"/>
        <v>14</v>
      </c>
      <c r="I31">
        <f t="shared" si="6"/>
        <v>1</v>
      </c>
      <c r="J31">
        <f t="shared" ref="J31:K31" si="7">COUNTIFS($B2:$B28,TRUE,J$2:J$28,TRUE)</f>
        <v>0</v>
      </c>
      <c r="K31">
        <f t="shared" si="7"/>
        <v>0</v>
      </c>
      <c r="L31" s="11" t="s">
        <v>209</v>
      </c>
      <c r="M31">
        <f>COUNTIF(M$2:M$28, "Some customization by unit")</f>
        <v>8</v>
      </c>
      <c r="O31" s="11" t="s">
        <v>1</v>
      </c>
      <c r="P31">
        <f t="shared" ref="P31:Q31" si="8">COUNTIFS($B2:$B28,TRUE,P$2:P$28,TRUE)</f>
        <v>9</v>
      </c>
      <c r="Q31">
        <f t="shared" si="8"/>
        <v>0</v>
      </c>
      <c r="R31" s="11" t="s">
        <v>1</v>
      </c>
      <c r="S31">
        <f t="shared" ref="S31:AF31" si="9">COUNTIFS($B2:$B28,TRUE,S$2:S$28,TRUE)</f>
        <v>4</v>
      </c>
      <c r="T31">
        <f t="shared" si="9"/>
        <v>3</v>
      </c>
      <c r="U31">
        <f t="shared" si="9"/>
        <v>2</v>
      </c>
      <c r="V31">
        <f t="shared" si="9"/>
        <v>2</v>
      </c>
      <c r="W31">
        <f t="shared" si="9"/>
        <v>1</v>
      </c>
      <c r="X31">
        <f t="shared" si="9"/>
        <v>2</v>
      </c>
      <c r="Y31">
        <f t="shared" si="9"/>
        <v>2</v>
      </c>
      <c r="Z31">
        <f t="shared" si="9"/>
        <v>3</v>
      </c>
      <c r="AA31">
        <f t="shared" si="9"/>
        <v>4</v>
      </c>
      <c r="AB31">
        <f t="shared" si="9"/>
        <v>5</v>
      </c>
      <c r="AC31">
        <f t="shared" si="9"/>
        <v>6</v>
      </c>
      <c r="AD31">
        <f t="shared" si="9"/>
        <v>0</v>
      </c>
      <c r="AE31">
        <f t="shared" si="9"/>
        <v>8</v>
      </c>
      <c r="AF31">
        <f t="shared" si="9"/>
        <v>5</v>
      </c>
      <c r="AG31" s="11" t="s">
        <v>1</v>
      </c>
      <c r="AH31">
        <f t="shared" ref="AH31:AM31" si="10">COUNTIFS($B2:$B28,TRUE,AH$2:AH$28,TRUE)</f>
        <v>2</v>
      </c>
      <c r="AI31">
        <f t="shared" si="10"/>
        <v>2</v>
      </c>
      <c r="AJ31">
        <f t="shared" si="10"/>
        <v>1</v>
      </c>
      <c r="AK31">
        <f t="shared" si="10"/>
        <v>3</v>
      </c>
      <c r="AL31">
        <f t="shared" si="10"/>
        <v>3</v>
      </c>
      <c r="AM31">
        <f t="shared" si="10"/>
        <v>1</v>
      </c>
      <c r="AQ31" s="11" t="s">
        <v>1</v>
      </c>
      <c r="AR31">
        <f t="shared" ref="AR31:BC31" si="11">COUNTIFS($B2:$B28,TRUE,AR2:AR28,TRUE)</f>
        <v>11</v>
      </c>
      <c r="AS31">
        <f t="shared" si="11"/>
        <v>1</v>
      </c>
      <c r="AT31">
        <f t="shared" si="11"/>
        <v>1</v>
      </c>
      <c r="AU31">
        <f t="shared" si="11"/>
        <v>7</v>
      </c>
      <c r="AV31">
        <f t="shared" si="11"/>
        <v>4</v>
      </c>
      <c r="AW31">
        <f t="shared" si="11"/>
        <v>4</v>
      </c>
      <c r="AX31">
        <f t="shared" si="11"/>
        <v>2</v>
      </c>
      <c r="AY31">
        <f t="shared" si="11"/>
        <v>1</v>
      </c>
      <c r="AZ31">
        <f t="shared" si="11"/>
        <v>10</v>
      </c>
      <c r="BA31">
        <f t="shared" si="11"/>
        <v>10</v>
      </c>
      <c r="BB31">
        <f t="shared" si="11"/>
        <v>2</v>
      </c>
      <c r="BC31">
        <f t="shared" si="11"/>
        <v>4</v>
      </c>
      <c r="BD31" s="11" t="s">
        <v>1</v>
      </c>
      <c r="BE31">
        <f t="shared" ref="BE31:BH31" si="12">COUNTIFS($B2:$B28,TRUE,BE2:BE28,TRUE)</f>
        <v>10</v>
      </c>
      <c r="BF31">
        <f t="shared" si="12"/>
        <v>10</v>
      </c>
      <c r="BG31">
        <f t="shared" si="12"/>
        <v>2</v>
      </c>
      <c r="BH31">
        <f t="shared" si="12"/>
        <v>5</v>
      </c>
      <c r="BI31" s="11" t="s">
        <v>1</v>
      </c>
      <c r="BJ31">
        <f t="shared" ref="BJ31:BM31" si="13">COUNTIFS($B2:$B28,TRUE,BJ2:BJ28,TRUE)</f>
        <v>4</v>
      </c>
      <c r="BK31">
        <f t="shared" si="13"/>
        <v>1</v>
      </c>
      <c r="BL31">
        <f t="shared" si="13"/>
        <v>1</v>
      </c>
      <c r="BM31">
        <f t="shared" si="13"/>
        <v>3</v>
      </c>
    </row>
    <row r="32" spans="1:66" ht="15" x14ac:dyDescent="0.25">
      <c r="C32" s="11" t="s">
        <v>200</v>
      </c>
      <c r="D32">
        <f>COUNTIF(D$2:D$28, "Other")</f>
        <v>1</v>
      </c>
    </row>
    <row r="33" spans="3:15" ht="15" x14ac:dyDescent="0.25">
      <c r="C33" s="11" t="s">
        <v>201</v>
      </c>
      <c r="D33">
        <f>COUNTIF(D$2:D$28, "Not specified")</f>
        <v>2</v>
      </c>
      <c r="L33" s="11" t="s">
        <v>207</v>
      </c>
      <c r="M33">
        <f>COUNTIFS($B2:$B28,TRUE,M$2:M$28, "Applies to whole institution")</f>
        <v>8</v>
      </c>
      <c r="N33" s="11" t="s">
        <v>210</v>
      </c>
      <c r="O33">
        <f>COUNTIF(O$2:O$28,"Online")</f>
        <v>12</v>
      </c>
    </row>
    <row r="34" spans="3:15" ht="15" x14ac:dyDescent="0.25">
      <c r="C34" s="11"/>
      <c r="L34" s="11" t="s">
        <v>208</v>
      </c>
      <c r="M34">
        <f>COUNTIFS($B2:$B28,TRUE,M$2:M$28, "Some customization by unit")</f>
        <v>6</v>
      </c>
      <c r="N34" s="11" t="s">
        <v>211</v>
      </c>
      <c r="O34">
        <f>COUNTIF(O$2:O$28,"Face-to-face")</f>
        <v>1</v>
      </c>
    </row>
    <row r="35" spans="3:15" ht="15" x14ac:dyDescent="0.25">
      <c r="C35" s="11" t="s">
        <v>202</v>
      </c>
      <c r="D35">
        <f>COUNTIFS($B2:$B28,TRUE,D$2:D$28, "NSF-funded only")</f>
        <v>9</v>
      </c>
      <c r="N35" s="11" t="s">
        <v>212</v>
      </c>
      <c r="O35">
        <f>COUNTIF(O$2:O$28,"Mixed")</f>
        <v>14</v>
      </c>
    </row>
    <row r="36" spans="3:15" ht="15" x14ac:dyDescent="0.25">
      <c r="C36" s="11" t="s">
        <v>203</v>
      </c>
      <c r="D36">
        <f>COUNTIFS($B2:$B28,TRUE,D$2:D$28, "NIH-funded also")</f>
        <v>3</v>
      </c>
      <c r="N36" s="11"/>
    </row>
    <row r="37" spans="3:15" ht="15" x14ac:dyDescent="0.25">
      <c r="C37" s="11" t="s">
        <v>204</v>
      </c>
      <c r="D37">
        <f>COUNTIFS($B2:$B28,TRUE,D$2:D$28, "Other")</f>
        <v>1</v>
      </c>
      <c r="N37" s="11" t="s">
        <v>213</v>
      </c>
      <c r="O37">
        <f>COUNTIFS($B$2:$B$28,TRUE,O$2:O$28,"Online")</f>
        <v>5</v>
      </c>
    </row>
    <row r="38" spans="3:15" ht="15" x14ac:dyDescent="0.25">
      <c r="C38" s="11" t="s">
        <v>205</v>
      </c>
      <c r="D38">
        <f>COUNTIFS($B2:$B28,TRUE,D$2:D$28, "Not specified")</f>
        <v>1</v>
      </c>
      <c r="N38" s="11" t="s">
        <v>214</v>
      </c>
      <c r="O38">
        <f>COUNTIFS($B$2:$B$28,TRUE,O$2:O$28,"Face-to-face")</f>
        <v>1</v>
      </c>
    </row>
    <row r="39" spans="3:15" ht="15" x14ac:dyDescent="0.25">
      <c r="N39" s="11" t="s">
        <v>215</v>
      </c>
      <c r="O39">
        <f>COUNTIFS($B$2:$B$28,TRUE,O$2:O$28,"Mixed")</f>
        <v>8</v>
      </c>
    </row>
  </sheetData>
  <autoFilter ref="A1:BN28">
    <sortState ref="A2:BN28">
      <sortCondition ref="A1:A28"/>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vt:lpstr>
      <vt:lpstr>Data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D. Pimple</dc:creator>
  <cp:lastModifiedBy>Kenneth Pimple</cp:lastModifiedBy>
  <dcterms:created xsi:type="dcterms:W3CDTF">2012-12-03T20:01:21Z</dcterms:created>
  <dcterms:modified xsi:type="dcterms:W3CDTF">2012-12-10T03:19:45Z</dcterms:modified>
</cp:coreProperties>
</file>